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35" windowWidth="12000" windowHeight="6180" tabRatio="974"/>
  </bookViews>
  <sheets>
    <sheet name="JUVENILES" sheetId="15" r:id="rId1"/>
    <sheet name="MENORES" sheetId="4" r:id="rId2"/>
    <sheet name="MEN 15" sheetId="5" r:id="rId3"/>
    <sheet name="MEN 13" sheetId="8" r:id="rId4"/>
    <sheet name="ALBATROS - 09 - 10 -" sheetId="10" r:id="rId5"/>
    <sheet name="EAGLES - 11 - 12 - " sheetId="9" r:id="rId6"/>
    <sheet name="BIRDIES 13 Y POST" sheetId="7" r:id="rId7"/>
    <sheet name="PROM " sheetId="6" r:id="rId8"/>
    <sheet name="HORA MIE" sheetId="20" state="hidden" r:id="rId9"/>
    <sheet name="HORA JUE" sheetId="21" state="hidden" r:id="rId10"/>
    <sheet name="HORA VIE" sheetId="24" state="hidden" r:id="rId11"/>
    <sheet name="EEPP CON HCP" sheetId="22" state="hidden" r:id="rId12"/>
    <sheet name="EEPP SIN HCP" sheetId="23" state="hidden" r:id="rId13"/>
    <sheet name="PRINCIPIANTES" sheetId="25" r:id="rId14"/>
    <sheet name="TODOS GROSS" sheetId="26" state="hidden" r:id="rId15"/>
  </sheets>
  <calcPr calcId="125725"/>
</workbook>
</file>

<file path=xl/calcChain.xml><?xml version="1.0" encoding="utf-8"?>
<calcChain xmlns="http://schemas.openxmlformats.org/spreadsheetml/2006/main">
  <c r="O20" i="5"/>
  <c r="E19" i="25" l="1"/>
  <c r="E18"/>
  <c r="E20"/>
  <c r="E17"/>
  <c r="E15"/>
  <c r="E12"/>
  <c r="E16"/>
  <c r="E11"/>
  <c r="E10"/>
  <c r="E14"/>
  <c r="J23" i="7"/>
  <c r="H23"/>
  <c r="J22"/>
  <c r="H22"/>
  <c r="J21"/>
  <c r="H21"/>
  <c r="J20"/>
  <c r="H20"/>
  <c r="J19"/>
  <c r="H19"/>
  <c r="J18"/>
  <c r="H18"/>
  <c r="J15"/>
  <c r="H15"/>
  <c r="J17"/>
  <c r="H17"/>
  <c r="J16"/>
  <c r="H16"/>
  <c r="J14"/>
  <c r="H14"/>
  <c r="J13"/>
  <c r="H13"/>
  <c r="J12"/>
  <c r="H12"/>
  <c r="J10"/>
  <c r="H10"/>
  <c r="J30" i="9"/>
  <c r="H30"/>
  <c r="J27"/>
  <c r="H27"/>
  <c r="J31"/>
  <c r="H31"/>
  <c r="J28"/>
  <c r="H28"/>
  <c r="J29"/>
  <c r="H29"/>
  <c r="J25"/>
  <c r="H25"/>
  <c r="J26"/>
  <c r="H26"/>
  <c r="J23"/>
  <c r="H23"/>
  <c r="J19"/>
  <c r="H19"/>
  <c r="J24"/>
  <c r="H24"/>
  <c r="J20"/>
  <c r="H20"/>
  <c r="J22"/>
  <c r="H22"/>
  <c r="J17"/>
  <c r="H17"/>
  <c r="J18"/>
  <c r="H18"/>
  <c r="J21"/>
  <c r="H21"/>
  <c r="J16"/>
  <c r="H16"/>
  <c r="J13"/>
  <c r="H13"/>
  <c r="J14"/>
  <c r="H14"/>
  <c r="J12"/>
  <c r="H12"/>
  <c r="J19" i="10"/>
  <c r="H19"/>
  <c r="J20"/>
  <c r="H20"/>
  <c r="J17"/>
  <c r="H17"/>
  <c r="J18"/>
  <c r="H18"/>
  <c r="J14"/>
  <c r="H14"/>
  <c r="J15"/>
  <c r="H15"/>
  <c r="J16"/>
  <c r="H16"/>
  <c r="J13"/>
  <c r="H13"/>
  <c r="J12"/>
  <c r="H12"/>
  <c r="J11"/>
  <c r="H11"/>
  <c r="J50" i="9"/>
  <c r="J48"/>
  <c r="J49"/>
  <c r="G39" i="4" l="1"/>
  <c r="G32"/>
  <c r="G23"/>
  <c r="G26"/>
  <c r="G22"/>
  <c r="G33"/>
  <c r="G68"/>
  <c r="G18"/>
  <c r="G21"/>
  <c r="G25"/>
  <c r="G20"/>
  <c r="G13"/>
  <c r="G15"/>
  <c r="G58"/>
  <c r="F16" i="7" l="1"/>
  <c r="I16" s="1"/>
  <c r="F10"/>
  <c r="I10" s="1"/>
  <c r="F12"/>
  <c r="I12" s="1"/>
  <c r="F17"/>
  <c r="I17" s="1"/>
  <c r="F13"/>
  <c r="I13" s="1"/>
  <c r="F14"/>
  <c r="I14" s="1"/>
  <c r="F21"/>
  <c r="I21" s="1"/>
  <c r="F23"/>
  <c r="I23" s="1"/>
  <c r="F19"/>
  <c r="I19" s="1"/>
  <c r="F20"/>
  <c r="I20" s="1"/>
  <c r="F11"/>
  <c r="H50" i="9"/>
  <c r="H48"/>
  <c r="H49"/>
  <c r="F50"/>
  <c r="F40"/>
  <c r="F41"/>
  <c r="F42"/>
  <c r="F44"/>
  <c r="F45"/>
  <c r="F51"/>
  <c r="F48"/>
  <c r="F27"/>
  <c r="I27" s="1"/>
  <c r="F13"/>
  <c r="I13" s="1"/>
  <c r="F14"/>
  <c r="I14" s="1"/>
  <c r="F11"/>
  <c r="F32"/>
  <c r="F30"/>
  <c r="I30" s="1"/>
  <c r="F33"/>
  <c r="F23"/>
  <c r="I23" s="1"/>
  <c r="F29"/>
  <c r="I29" s="1"/>
  <c r="F21"/>
  <c r="I21" s="1"/>
  <c r="F12"/>
  <c r="I12" s="1"/>
  <c r="F28"/>
  <c r="I28" s="1"/>
  <c r="F25"/>
  <c r="I25" s="1"/>
  <c r="F17"/>
  <c r="I17" s="1"/>
  <c r="F20"/>
  <c r="I20" s="1"/>
  <c r="F19"/>
  <c r="I19" s="1"/>
  <c r="F24"/>
  <c r="I24" s="1"/>
  <c r="F14" i="10"/>
  <c r="I14" s="1"/>
  <c r="F24"/>
  <c r="F19"/>
  <c r="I19" s="1"/>
  <c r="F11"/>
  <c r="I11" s="1"/>
  <c r="F20"/>
  <c r="I20" s="1"/>
  <c r="F16"/>
  <c r="I16" s="1"/>
  <c r="F22"/>
  <c r="F10"/>
  <c r="F15"/>
  <c r="I15" s="1"/>
  <c r="F18"/>
  <c r="I18" s="1"/>
  <c r="F23"/>
  <c r="F13"/>
  <c r="I13" s="1"/>
  <c r="F17"/>
  <c r="I17" s="1"/>
  <c r="I50" i="9" l="1"/>
  <c r="K90" i="4"/>
  <c r="G88"/>
  <c r="K88"/>
  <c r="L88" s="1"/>
  <c r="G90"/>
  <c r="H90" s="1"/>
  <c r="O86"/>
  <c r="K86"/>
  <c r="G87"/>
  <c r="K87"/>
  <c r="G78"/>
  <c r="H78" s="1"/>
  <c r="K89"/>
  <c r="G82"/>
  <c r="H82" s="1"/>
  <c r="O79"/>
  <c r="K79"/>
  <c r="G89"/>
  <c r="H89" s="1"/>
  <c r="O83"/>
  <c r="K83"/>
  <c r="G86"/>
  <c r="O84"/>
  <c r="K84"/>
  <c r="G83"/>
  <c r="O85"/>
  <c r="K85"/>
  <c r="G77"/>
  <c r="H77" s="1"/>
  <c r="O77"/>
  <c r="K77"/>
  <c r="G79"/>
  <c r="H79" s="1"/>
  <c r="O80"/>
  <c r="K80"/>
  <c r="G85"/>
  <c r="O81"/>
  <c r="K81"/>
  <c r="G81"/>
  <c r="O82"/>
  <c r="K82"/>
  <c r="G84"/>
  <c r="H84" s="1"/>
  <c r="O75"/>
  <c r="K75"/>
  <c r="G80"/>
  <c r="H80" s="1"/>
  <c r="O78"/>
  <c r="K78"/>
  <c r="G76"/>
  <c r="O74"/>
  <c r="K74"/>
  <c r="G74"/>
  <c r="O76"/>
  <c r="K76"/>
  <c r="G75"/>
  <c r="H75" s="1"/>
  <c r="O73"/>
  <c r="K73"/>
  <c r="G73"/>
  <c r="H73" s="1"/>
  <c r="K28" i="8"/>
  <c r="L28" s="1"/>
  <c r="G28"/>
  <c r="K29"/>
  <c r="L29" s="1"/>
  <c r="G29"/>
  <c r="K26"/>
  <c r="L26" s="1"/>
  <c r="G21"/>
  <c r="O22"/>
  <c r="K22"/>
  <c r="L22" s="1"/>
  <c r="G20"/>
  <c r="O23"/>
  <c r="K23"/>
  <c r="L23" s="1"/>
  <c r="G23"/>
  <c r="P76" i="4" l="1"/>
  <c r="R76"/>
  <c r="P78"/>
  <c r="R78"/>
  <c r="P77"/>
  <c r="R77"/>
  <c r="P73"/>
  <c r="R73"/>
  <c r="P75"/>
  <c r="R75"/>
  <c r="P74"/>
  <c r="R74"/>
  <c r="P81"/>
  <c r="R81"/>
  <c r="P82"/>
  <c r="R82"/>
  <c r="P83"/>
  <c r="R83"/>
  <c r="P80"/>
  <c r="R80"/>
  <c r="P84"/>
  <c r="R84"/>
  <c r="P79"/>
  <c r="R79"/>
  <c r="P85"/>
  <c r="R85"/>
  <c r="P86"/>
  <c r="R86"/>
  <c r="P23" i="8"/>
  <c r="R23"/>
  <c r="P22"/>
  <c r="H88" i="4"/>
  <c r="L75"/>
  <c r="L78"/>
  <c r="L82"/>
  <c r="L76"/>
  <c r="L74"/>
  <c r="L73"/>
  <c r="L80"/>
  <c r="L81"/>
  <c r="L77"/>
  <c r="L85"/>
  <c r="L83"/>
  <c r="L84"/>
  <c r="L87"/>
  <c r="L89"/>
  <c r="L79"/>
  <c r="L90"/>
  <c r="L86"/>
  <c r="H20" i="8"/>
  <c r="H21"/>
  <c r="H28"/>
  <c r="H74" i="4"/>
  <c r="H81"/>
  <c r="H83"/>
  <c r="H29" i="8"/>
  <c r="H23"/>
  <c r="H76" i="4"/>
  <c r="H85"/>
  <c r="H86"/>
  <c r="H87"/>
  <c r="O27"/>
  <c r="K27"/>
  <c r="G37"/>
  <c r="O17"/>
  <c r="K17"/>
  <c r="G40"/>
  <c r="O16"/>
  <c r="K16"/>
  <c r="G29"/>
  <c r="O28"/>
  <c r="K28"/>
  <c r="G30"/>
  <c r="O30"/>
  <c r="K30"/>
  <c r="G34"/>
  <c r="O24"/>
  <c r="K24"/>
  <c r="O34"/>
  <c r="K34"/>
  <c r="G24"/>
  <c r="O19"/>
  <c r="K19"/>
  <c r="O31"/>
  <c r="K31"/>
  <c r="G59"/>
  <c r="O40"/>
  <c r="K40"/>
  <c r="O39"/>
  <c r="K39"/>
  <c r="G35"/>
  <c r="O32"/>
  <c r="K32"/>
  <c r="O23"/>
  <c r="K23"/>
  <c r="G16"/>
  <c r="O26"/>
  <c r="K26"/>
  <c r="G31"/>
  <c r="O22"/>
  <c r="K22"/>
  <c r="O33"/>
  <c r="K33"/>
  <c r="G36"/>
  <c r="O18"/>
  <c r="K18"/>
  <c r="G17"/>
  <c r="J15" i="6"/>
  <c r="H15"/>
  <c r="F12"/>
  <c r="F13"/>
  <c r="J12"/>
  <c r="H12"/>
  <c r="F11"/>
  <c r="J14"/>
  <c r="H14"/>
  <c r="F14"/>
  <c r="J11"/>
  <c r="H11"/>
  <c r="F15"/>
  <c r="J13"/>
  <c r="H13"/>
  <c r="F16"/>
  <c r="A2"/>
  <c r="E13" i="25"/>
  <c r="A2"/>
  <c r="J32" i="7"/>
  <c r="H32"/>
  <c r="F29"/>
  <c r="J29"/>
  <c r="H29"/>
  <c r="F28"/>
  <c r="J30"/>
  <c r="H30"/>
  <c r="F30"/>
  <c r="J31"/>
  <c r="H31"/>
  <c r="F32"/>
  <c r="J28"/>
  <c r="H28"/>
  <c r="F31"/>
  <c r="F22"/>
  <c r="I22" s="1"/>
  <c r="F15"/>
  <c r="I15" s="1"/>
  <c r="J11"/>
  <c r="H11"/>
  <c r="F18"/>
  <c r="I18" s="1"/>
  <c r="A2"/>
  <c r="J47" i="9"/>
  <c r="H47"/>
  <c r="J46"/>
  <c r="H46"/>
  <c r="J45"/>
  <c r="H45"/>
  <c r="J43"/>
  <c r="H43"/>
  <c r="J44"/>
  <c r="H44"/>
  <c r="F47"/>
  <c r="J41"/>
  <c r="H41"/>
  <c r="F46"/>
  <c r="J40"/>
  <c r="H40"/>
  <c r="F43"/>
  <c r="J42"/>
  <c r="H42"/>
  <c r="F49"/>
  <c r="F31"/>
  <c r="I31" s="1"/>
  <c r="F26"/>
  <c r="I26" s="1"/>
  <c r="J33"/>
  <c r="H33"/>
  <c r="J32"/>
  <c r="H32"/>
  <c r="F16"/>
  <c r="I16" s="1"/>
  <c r="F18"/>
  <c r="I18" s="1"/>
  <c r="J15"/>
  <c r="H15"/>
  <c r="F22"/>
  <c r="I22" s="1"/>
  <c r="J11"/>
  <c r="H11"/>
  <c r="F15"/>
  <c r="A2"/>
  <c r="J32" i="10"/>
  <c r="H32"/>
  <c r="F30"/>
  <c r="J31"/>
  <c r="H31"/>
  <c r="F32"/>
  <c r="J30"/>
  <c r="H30"/>
  <c r="F31"/>
  <c r="J10"/>
  <c r="F21"/>
  <c r="H10"/>
  <c r="G21" i="15"/>
  <c r="O21"/>
  <c r="K21"/>
  <c r="L21" s="1"/>
  <c r="G24"/>
  <c r="H24" s="1"/>
  <c r="F12" i="10"/>
  <c r="I12" s="1"/>
  <c r="I43" i="9" l="1"/>
  <c r="P34" i="4"/>
  <c r="R34"/>
  <c r="P24"/>
  <c r="R24"/>
  <c r="Q85"/>
  <c r="Q84"/>
  <c r="Q83"/>
  <c r="Q81"/>
  <c r="Q76"/>
  <c r="Q75"/>
  <c r="Q86"/>
  <c r="Q79"/>
  <c r="Q80"/>
  <c r="Q82"/>
  <c r="Q74"/>
  <c r="Q73"/>
  <c r="Q78"/>
  <c r="Q77"/>
  <c r="P23"/>
  <c r="R23"/>
  <c r="P30"/>
  <c r="R30"/>
  <c r="P28"/>
  <c r="P19"/>
  <c r="P32"/>
  <c r="R32"/>
  <c r="P16"/>
  <c r="R16"/>
  <c r="P33"/>
  <c r="R33"/>
  <c r="P40"/>
  <c r="R40"/>
  <c r="P22"/>
  <c r="R22"/>
  <c r="P18"/>
  <c r="R18"/>
  <c r="P17"/>
  <c r="R17"/>
  <c r="P27"/>
  <c r="P39"/>
  <c r="R39"/>
  <c r="P26"/>
  <c r="R26"/>
  <c r="P31"/>
  <c r="R31"/>
  <c r="P21" i="15"/>
  <c r="R21"/>
  <c r="Q23" i="8"/>
  <c r="I30" i="7"/>
  <c r="I46" i="9"/>
  <c r="I49"/>
  <c r="I41"/>
  <c r="I48"/>
  <c r="L18" i="4"/>
  <c r="L33"/>
  <c r="L22"/>
  <c r="L26"/>
  <c r="L23"/>
  <c r="L39"/>
  <c r="L40"/>
  <c r="L32"/>
  <c r="L34"/>
  <c r="L31"/>
  <c r="L19"/>
  <c r="I11" i="9"/>
  <c r="L24" i="4"/>
  <c r="L30"/>
  <c r="L28"/>
  <c r="I32" i="9"/>
  <c r="L17" i="4"/>
  <c r="L16"/>
  <c r="L27"/>
  <c r="I13" i="6"/>
  <c r="I15"/>
  <c r="I12"/>
  <c r="I11"/>
  <c r="I14"/>
  <c r="I32" i="7"/>
  <c r="I11"/>
  <c r="I28"/>
  <c r="I30" i="10"/>
  <c r="I31" i="7"/>
  <c r="I42" i="9"/>
  <c r="I29" i="7"/>
  <c r="I44" i="9"/>
  <c r="I47"/>
  <c r="I40"/>
  <c r="I45"/>
  <c r="I15"/>
  <c r="I33"/>
  <c r="I32" i="10"/>
  <c r="I31"/>
  <c r="I10"/>
  <c r="H21" i="15"/>
  <c r="Q21" l="1"/>
  <c r="O21" i="8"/>
  <c r="K21"/>
  <c r="G22"/>
  <c r="R22" s="1"/>
  <c r="O20"/>
  <c r="K20"/>
  <c r="G27"/>
  <c r="O16"/>
  <c r="K16"/>
  <c r="G18"/>
  <c r="H18" s="1"/>
  <c r="K25"/>
  <c r="G19"/>
  <c r="H19" s="1"/>
  <c r="O17"/>
  <c r="K17"/>
  <c r="G25"/>
  <c r="K24"/>
  <c r="G16"/>
  <c r="H16" s="1"/>
  <c r="O13"/>
  <c r="K13"/>
  <c r="G26"/>
  <c r="K27"/>
  <c r="L27" s="1"/>
  <c r="G17"/>
  <c r="H17" s="1"/>
  <c r="O14"/>
  <c r="K14"/>
  <c r="G24"/>
  <c r="O19"/>
  <c r="K19"/>
  <c r="G12"/>
  <c r="H12" s="1"/>
  <c r="O18"/>
  <c r="K18"/>
  <c r="G15"/>
  <c r="H15" s="1"/>
  <c r="O15"/>
  <c r="K15"/>
  <c r="G14"/>
  <c r="H14" s="1"/>
  <c r="O12"/>
  <c r="K12"/>
  <c r="G11"/>
  <c r="H11" s="1"/>
  <c r="O11"/>
  <c r="K11"/>
  <c r="G13"/>
  <c r="H13" s="1"/>
  <c r="G85" i="5"/>
  <c r="H85" s="1"/>
  <c r="K85"/>
  <c r="L85" s="1"/>
  <c r="G83"/>
  <c r="H83" s="1"/>
  <c r="K86"/>
  <c r="L86" s="1"/>
  <c r="G79"/>
  <c r="H79" s="1"/>
  <c r="O83"/>
  <c r="P83" s="1"/>
  <c r="K83"/>
  <c r="L83" s="1"/>
  <c r="G84"/>
  <c r="H84" s="1"/>
  <c r="O82"/>
  <c r="P82" s="1"/>
  <c r="K82"/>
  <c r="L82" s="1"/>
  <c r="G80"/>
  <c r="O84"/>
  <c r="P84" s="1"/>
  <c r="K84"/>
  <c r="G81"/>
  <c r="H81" s="1"/>
  <c r="O80"/>
  <c r="P80" s="1"/>
  <c r="K80"/>
  <c r="G86"/>
  <c r="H86" s="1"/>
  <c r="O81"/>
  <c r="P81" s="1"/>
  <c r="K81"/>
  <c r="G82"/>
  <c r="H82" s="1"/>
  <c r="O79"/>
  <c r="P79" s="1"/>
  <c r="K79"/>
  <c r="O78"/>
  <c r="P78" s="1"/>
  <c r="K78"/>
  <c r="G78"/>
  <c r="H78" s="1"/>
  <c r="O76"/>
  <c r="P76" s="1"/>
  <c r="K76"/>
  <c r="G77"/>
  <c r="H77" s="1"/>
  <c r="O77"/>
  <c r="P77" s="1"/>
  <c r="K77"/>
  <c r="G76"/>
  <c r="H76" s="1"/>
  <c r="O75"/>
  <c r="P75" s="1"/>
  <c r="K75"/>
  <c r="G75"/>
  <c r="O74"/>
  <c r="P74" s="1"/>
  <c r="K74"/>
  <c r="G74"/>
  <c r="H74" s="1"/>
  <c r="K55"/>
  <c r="L55" s="1"/>
  <c r="G53"/>
  <c r="K53"/>
  <c r="L53" s="1"/>
  <c r="G55"/>
  <c r="K54"/>
  <c r="L54" s="1"/>
  <c r="G54"/>
  <c r="O43"/>
  <c r="P43" s="1"/>
  <c r="K43"/>
  <c r="L43" s="1"/>
  <c r="G43"/>
  <c r="K47"/>
  <c r="L47" s="1"/>
  <c r="G39"/>
  <c r="K50"/>
  <c r="L50" s="1"/>
  <c r="G38"/>
  <c r="O40"/>
  <c r="P40" s="1"/>
  <c r="K40"/>
  <c r="L40" s="1"/>
  <c r="G41"/>
  <c r="O42"/>
  <c r="P42" s="1"/>
  <c r="K42"/>
  <c r="L42" s="1"/>
  <c r="G42"/>
  <c r="O39"/>
  <c r="P39" s="1"/>
  <c r="K39"/>
  <c r="L39" s="1"/>
  <c r="G40"/>
  <c r="O38"/>
  <c r="P38" s="1"/>
  <c r="K38"/>
  <c r="L38" s="1"/>
  <c r="G52"/>
  <c r="O41"/>
  <c r="P41" s="1"/>
  <c r="K41"/>
  <c r="L41" s="1"/>
  <c r="G34"/>
  <c r="H34" s="1"/>
  <c r="K52"/>
  <c r="L52" s="1"/>
  <c r="G35"/>
  <c r="O32"/>
  <c r="P32" s="1"/>
  <c r="K32"/>
  <c r="G51"/>
  <c r="H51" s="1"/>
  <c r="K46"/>
  <c r="G46"/>
  <c r="H46" s="1"/>
  <c r="K51"/>
  <c r="G32"/>
  <c r="H32" s="1"/>
  <c r="K44"/>
  <c r="G47"/>
  <c r="K49"/>
  <c r="G37"/>
  <c r="H37" s="1"/>
  <c r="O33"/>
  <c r="P33" s="1"/>
  <c r="K33"/>
  <c r="G49"/>
  <c r="H49" s="1"/>
  <c r="K45"/>
  <c r="G50"/>
  <c r="K48"/>
  <c r="G44"/>
  <c r="O22"/>
  <c r="P22" s="1"/>
  <c r="K22"/>
  <c r="G33"/>
  <c r="H33" s="1"/>
  <c r="O36"/>
  <c r="P36" s="1"/>
  <c r="K36"/>
  <c r="G31"/>
  <c r="H31" s="1"/>
  <c r="O37"/>
  <c r="P37" s="1"/>
  <c r="K37"/>
  <c r="G45"/>
  <c r="H45" s="1"/>
  <c r="O27"/>
  <c r="P27" s="1"/>
  <c r="K27"/>
  <c r="G19"/>
  <c r="O28"/>
  <c r="P28" s="1"/>
  <c r="K28"/>
  <c r="G29"/>
  <c r="O35"/>
  <c r="P35" s="1"/>
  <c r="K35"/>
  <c r="G26"/>
  <c r="H26" s="1"/>
  <c r="O31"/>
  <c r="P31" s="1"/>
  <c r="K31"/>
  <c r="G30"/>
  <c r="H30" s="1"/>
  <c r="O34"/>
  <c r="P34" s="1"/>
  <c r="K34"/>
  <c r="G48"/>
  <c r="O30"/>
  <c r="P30" s="1"/>
  <c r="K30"/>
  <c r="G27"/>
  <c r="H27" s="1"/>
  <c r="O26"/>
  <c r="P26" s="1"/>
  <c r="K26"/>
  <c r="G23"/>
  <c r="O25"/>
  <c r="P25" s="1"/>
  <c r="K25"/>
  <c r="L25" s="1"/>
  <c r="G21"/>
  <c r="O29"/>
  <c r="P29" s="1"/>
  <c r="K29"/>
  <c r="L29" s="1"/>
  <c r="G20"/>
  <c r="O24"/>
  <c r="P24" s="1"/>
  <c r="K24"/>
  <c r="L24" s="1"/>
  <c r="G28"/>
  <c r="H28" s="1"/>
  <c r="O23"/>
  <c r="P23" s="1"/>
  <c r="K23"/>
  <c r="L23" s="1"/>
  <c r="G17"/>
  <c r="O19"/>
  <c r="P19" s="1"/>
  <c r="K19"/>
  <c r="L19" s="1"/>
  <c r="G36"/>
  <c r="H36" s="1"/>
  <c r="O18"/>
  <c r="P18" s="1"/>
  <c r="K18"/>
  <c r="L18" s="1"/>
  <c r="G22"/>
  <c r="P20"/>
  <c r="K20"/>
  <c r="L20" s="1"/>
  <c r="G25"/>
  <c r="O15"/>
  <c r="P15" s="1"/>
  <c r="K15"/>
  <c r="L15" s="1"/>
  <c r="G24"/>
  <c r="O17"/>
  <c r="P17" s="1"/>
  <c r="K17"/>
  <c r="L17" s="1"/>
  <c r="G18"/>
  <c r="O13"/>
  <c r="P13" s="1"/>
  <c r="K13"/>
  <c r="L13" s="1"/>
  <c r="G16"/>
  <c r="O12"/>
  <c r="P12" s="1"/>
  <c r="K12"/>
  <c r="L12" s="1"/>
  <c r="G14"/>
  <c r="O21"/>
  <c r="P21" s="1"/>
  <c r="K21"/>
  <c r="L21" s="1"/>
  <c r="G11"/>
  <c r="O14"/>
  <c r="P14" s="1"/>
  <c r="K14"/>
  <c r="L14" s="1"/>
  <c r="G12"/>
  <c r="O16"/>
  <c r="P16" s="1"/>
  <c r="K16"/>
  <c r="L16" s="1"/>
  <c r="G15"/>
  <c r="O11"/>
  <c r="P11" s="1"/>
  <c r="K11"/>
  <c r="L11" s="1"/>
  <c r="G13"/>
  <c r="K67" i="4"/>
  <c r="G67"/>
  <c r="H67" s="1"/>
  <c r="K66"/>
  <c r="G55"/>
  <c r="O55"/>
  <c r="K55"/>
  <c r="G65"/>
  <c r="K65"/>
  <c r="G66"/>
  <c r="O56"/>
  <c r="K56"/>
  <c r="G56"/>
  <c r="O54"/>
  <c r="K54"/>
  <c r="G53"/>
  <c r="K64"/>
  <c r="G47"/>
  <c r="O53"/>
  <c r="K53"/>
  <c r="G50"/>
  <c r="O49"/>
  <c r="K49"/>
  <c r="G52"/>
  <c r="H52" s="1"/>
  <c r="K63"/>
  <c r="G51"/>
  <c r="O46"/>
  <c r="K46"/>
  <c r="G54"/>
  <c r="K61"/>
  <c r="G49"/>
  <c r="O48"/>
  <c r="K48"/>
  <c r="G45"/>
  <c r="O45"/>
  <c r="K45"/>
  <c r="G63"/>
  <c r="O51"/>
  <c r="K51"/>
  <c r="G64"/>
  <c r="K62"/>
  <c r="G48"/>
  <c r="O47"/>
  <c r="K47"/>
  <c r="G46"/>
  <c r="O52"/>
  <c r="K52"/>
  <c r="G61"/>
  <c r="K59"/>
  <c r="G62"/>
  <c r="K60"/>
  <c r="G60"/>
  <c r="O50"/>
  <c r="K50"/>
  <c r="O43"/>
  <c r="K43"/>
  <c r="G38"/>
  <c r="K58"/>
  <c r="G43"/>
  <c r="O41"/>
  <c r="K41"/>
  <c r="G42"/>
  <c r="O38"/>
  <c r="K38"/>
  <c r="G27"/>
  <c r="R27" s="1"/>
  <c r="O44"/>
  <c r="K44"/>
  <c r="G44"/>
  <c r="O35"/>
  <c r="K35"/>
  <c r="O37"/>
  <c r="K37"/>
  <c r="O42"/>
  <c r="K42"/>
  <c r="O29"/>
  <c r="K29"/>
  <c r="O36"/>
  <c r="K36"/>
  <c r="G41"/>
  <c r="O21"/>
  <c r="K21"/>
  <c r="G28"/>
  <c r="R28" s="1"/>
  <c r="O25"/>
  <c r="K25"/>
  <c r="O20"/>
  <c r="K20"/>
  <c r="O13"/>
  <c r="K13"/>
  <c r="O15"/>
  <c r="K15"/>
  <c r="G57"/>
  <c r="O14"/>
  <c r="K14"/>
  <c r="G11"/>
  <c r="O11"/>
  <c r="K11"/>
  <c r="G19"/>
  <c r="R19" s="1"/>
  <c r="K57"/>
  <c r="G14"/>
  <c r="O12"/>
  <c r="K12"/>
  <c r="G12"/>
  <c r="O33" i="15"/>
  <c r="K33"/>
  <c r="L33" s="1"/>
  <c r="G33"/>
  <c r="H33" s="1"/>
  <c r="O32"/>
  <c r="K32"/>
  <c r="L32" s="1"/>
  <c r="G31"/>
  <c r="H31" s="1"/>
  <c r="O31"/>
  <c r="K31"/>
  <c r="L31" s="1"/>
  <c r="G32"/>
  <c r="H32" s="1"/>
  <c r="O30"/>
  <c r="K30"/>
  <c r="L30" s="1"/>
  <c r="G30"/>
  <c r="H30" s="1"/>
  <c r="K22"/>
  <c r="L22" s="1"/>
  <c r="G20"/>
  <c r="K23"/>
  <c r="L23" s="1"/>
  <c r="G23"/>
  <c r="O20"/>
  <c r="K20"/>
  <c r="L20" s="1"/>
  <c r="G18"/>
  <c r="O18"/>
  <c r="K18"/>
  <c r="L18" s="1"/>
  <c r="G16"/>
  <c r="O16"/>
  <c r="K16"/>
  <c r="L16" s="1"/>
  <c r="G12"/>
  <c r="O19"/>
  <c r="K19"/>
  <c r="L19" s="1"/>
  <c r="G19"/>
  <c r="O15"/>
  <c r="K15"/>
  <c r="L15" s="1"/>
  <c r="G22"/>
  <c r="O14"/>
  <c r="K14"/>
  <c r="L14" s="1"/>
  <c r="G17"/>
  <c r="O13"/>
  <c r="K13"/>
  <c r="L13" s="1"/>
  <c r="G15"/>
  <c r="O11"/>
  <c r="K11"/>
  <c r="L11" s="1"/>
  <c r="G14"/>
  <c r="O17"/>
  <c r="K17"/>
  <c r="L17" s="1"/>
  <c r="G11"/>
  <c r="O12"/>
  <c r="K12"/>
  <c r="L12" s="1"/>
  <c r="G13"/>
  <c r="P12" l="1"/>
  <c r="R12"/>
  <c r="P16"/>
  <c r="R16"/>
  <c r="P14"/>
  <c r="R14"/>
  <c r="P11"/>
  <c r="R11"/>
  <c r="P13"/>
  <c r="R13"/>
  <c r="P15"/>
  <c r="R15"/>
  <c r="P11" i="4"/>
  <c r="R11"/>
  <c r="P14"/>
  <c r="R14"/>
  <c r="P12"/>
  <c r="R12"/>
  <c r="P20"/>
  <c r="R20"/>
  <c r="P13"/>
  <c r="R13"/>
  <c r="P15"/>
  <c r="R15"/>
  <c r="P21"/>
  <c r="R21"/>
  <c r="P25"/>
  <c r="R25"/>
  <c r="P35"/>
  <c r="R35"/>
  <c r="P38"/>
  <c r="R38"/>
  <c r="P29"/>
  <c r="R29"/>
  <c r="P37"/>
  <c r="R37"/>
  <c r="P41"/>
  <c r="R41"/>
  <c r="P42"/>
  <c r="R42"/>
  <c r="P36"/>
  <c r="R36"/>
  <c r="P44"/>
  <c r="R44"/>
  <c r="P43"/>
  <c r="R43"/>
  <c r="P55"/>
  <c r="R55"/>
  <c r="P53"/>
  <c r="R53"/>
  <c r="P47"/>
  <c r="R47"/>
  <c r="P50"/>
  <c r="R50"/>
  <c r="P45"/>
  <c r="R45"/>
  <c r="P56"/>
  <c r="R56"/>
  <c r="P51"/>
  <c r="R51"/>
  <c r="P52"/>
  <c r="R52"/>
  <c r="P48"/>
  <c r="R48"/>
  <c r="P46"/>
  <c r="R46"/>
  <c r="P54"/>
  <c r="R54"/>
  <c r="P49"/>
  <c r="R49"/>
  <c r="P19" i="15"/>
  <c r="R19"/>
  <c r="P18"/>
  <c r="R18"/>
  <c r="P17"/>
  <c r="R17"/>
  <c r="P20"/>
  <c r="R20"/>
  <c r="P30"/>
  <c r="Q30" s="1"/>
  <c r="R30"/>
  <c r="P32"/>
  <c r="Q32" s="1"/>
  <c r="R32"/>
  <c r="P31"/>
  <c r="Q31" s="1"/>
  <c r="R31"/>
  <c r="P33"/>
  <c r="Q33" s="1"/>
  <c r="R33"/>
  <c r="Q83" i="5"/>
  <c r="Q82"/>
  <c r="H24" i="8"/>
  <c r="H25"/>
  <c r="P20"/>
  <c r="Q20" s="1"/>
  <c r="R20"/>
  <c r="P21"/>
  <c r="Q21" s="1"/>
  <c r="R21"/>
  <c r="P17"/>
  <c r="Q17" s="1"/>
  <c r="R17"/>
  <c r="P18"/>
  <c r="Q18" s="1"/>
  <c r="R18"/>
  <c r="P19"/>
  <c r="Q19" s="1"/>
  <c r="R19"/>
  <c r="P14"/>
  <c r="R14"/>
  <c r="P16"/>
  <c r="Q16" s="1"/>
  <c r="R16"/>
  <c r="P15"/>
  <c r="R15"/>
  <c r="P13"/>
  <c r="R13"/>
  <c r="P12"/>
  <c r="R12"/>
  <c r="P11"/>
  <c r="Q11" s="1"/>
  <c r="R11"/>
  <c r="L11" i="4"/>
  <c r="L12"/>
  <c r="L57"/>
  <c r="L14"/>
  <c r="L15"/>
  <c r="L13"/>
  <c r="L20"/>
  <c r="L25"/>
  <c r="L21"/>
  <c r="L42"/>
  <c r="L36"/>
  <c r="L29"/>
  <c r="L37"/>
  <c r="L44"/>
  <c r="L35"/>
  <c r="L58"/>
  <c r="L38"/>
  <c r="L41"/>
  <c r="L47"/>
  <c r="L52"/>
  <c r="L59"/>
  <c r="L45"/>
  <c r="L62"/>
  <c r="L51"/>
  <c r="L43"/>
  <c r="L50"/>
  <c r="L60"/>
  <c r="L61"/>
  <c r="L63"/>
  <c r="L53"/>
  <c r="L48"/>
  <c r="L46"/>
  <c r="L49"/>
  <c r="L64"/>
  <c r="L54"/>
  <c r="L66"/>
  <c r="L67"/>
  <c r="L56"/>
  <c r="L65"/>
  <c r="L55"/>
  <c r="R13" i="5"/>
  <c r="R12"/>
  <c r="L20" i="8"/>
  <c r="H27"/>
  <c r="L21"/>
  <c r="L15"/>
  <c r="L11"/>
  <c r="L12"/>
  <c r="H12" i="15"/>
  <c r="H20"/>
  <c r="H13"/>
  <c r="H17"/>
  <c r="H16"/>
  <c r="H15"/>
  <c r="H11"/>
  <c r="H22"/>
  <c r="H18"/>
  <c r="H14"/>
  <c r="H19"/>
  <c r="H23"/>
  <c r="H15" i="5"/>
  <c r="Q15" s="1"/>
  <c r="R15"/>
  <c r="H11"/>
  <c r="Q11" s="1"/>
  <c r="R11"/>
  <c r="H24"/>
  <c r="Q24" s="1"/>
  <c r="R24"/>
  <c r="H17"/>
  <c r="Q17" s="1"/>
  <c r="R17"/>
  <c r="H23"/>
  <c r="Q23" s="1"/>
  <c r="R23"/>
  <c r="H40"/>
  <c r="Q40" s="1"/>
  <c r="R40"/>
  <c r="H39"/>
  <c r="Q39" s="1"/>
  <c r="R39"/>
  <c r="H53"/>
  <c r="H18"/>
  <c r="Q18" s="1"/>
  <c r="R18"/>
  <c r="H21"/>
  <c r="Q21" s="1"/>
  <c r="R21"/>
  <c r="H25"/>
  <c r="Q25" s="1"/>
  <c r="R25"/>
  <c r="H29"/>
  <c r="Q29" s="1"/>
  <c r="R29"/>
  <c r="R14"/>
  <c r="R42"/>
  <c r="R43"/>
  <c r="H16"/>
  <c r="Q16" s="1"/>
  <c r="R16"/>
  <c r="H50"/>
  <c r="H41"/>
  <c r="Q41" s="1"/>
  <c r="R41"/>
  <c r="H54"/>
  <c r="R20"/>
  <c r="R19"/>
  <c r="H52"/>
  <c r="H38"/>
  <c r="Q38" s="1"/>
  <c r="R38"/>
  <c r="H55"/>
  <c r="L36"/>
  <c r="Q36" s="1"/>
  <c r="R36"/>
  <c r="L27"/>
  <c r="Q27" s="1"/>
  <c r="R27"/>
  <c r="L37"/>
  <c r="Q37" s="1"/>
  <c r="R37"/>
  <c r="L30"/>
  <c r="Q30" s="1"/>
  <c r="R30"/>
  <c r="L18" i="8"/>
  <c r="L34" i="5"/>
  <c r="Q34" s="1"/>
  <c r="R34"/>
  <c r="L26"/>
  <c r="Q26" s="1"/>
  <c r="R26"/>
  <c r="L13" i="8"/>
  <c r="L22" i="5"/>
  <c r="R22"/>
  <c r="L31"/>
  <c r="Q31" s="1"/>
  <c r="R31"/>
  <c r="L35"/>
  <c r="R35"/>
  <c r="L19" i="8"/>
  <c r="L14"/>
  <c r="L28" i="5"/>
  <c r="Q28" s="1"/>
  <c r="R28"/>
  <c r="L24" i="8"/>
  <c r="L45" i="5"/>
  <c r="L48"/>
  <c r="L49"/>
  <c r="L77"/>
  <c r="Q77" s="1"/>
  <c r="R77"/>
  <c r="L74"/>
  <c r="Q74" s="1"/>
  <c r="R74"/>
  <c r="L75"/>
  <c r="R75"/>
  <c r="L78"/>
  <c r="Q78" s="1"/>
  <c r="R78"/>
  <c r="L44"/>
  <c r="L79"/>
  <c r="Q79" s="1"/>
  <c r="R79"/>
  <c r="L76"/>
  <c r="Q76" s="1"/>
  <c r="R76"/>
  <c r="L17" i="8"/>
  <c r="L33" i="5"/>
  <c r="Q33" s="1"/>
  <c r="R33"/>
  <c r="L84"/>
  <c r="Q84" s="1"/>
  <c r="R84"/>
  <c r="L80"/>
  <c r="R80"/>
  <c r="L51"/>
  <c r="L81"/>
  <c r="Q81" s="1"/>
  <c r="R81"/>
  <c r="L16" i="8"/>
  <c r="L32" i="5"/>
  <c r="Q32" s="1"/>
  <c r="R32"/>
  <c r="L46"/>
  <c r="L25" i="8"/>
  <c r="H32" i="4"/>
  <c r="Q32" s="1"/>
  <c r="H68"/>
  <c r="H15"/>
  <c r="H33"/>
  <c r="Q33" s="1"/>
  <c r="H55"/>
  <c r="H27"/>
  <c r="Q27" s="1"/>
  <c r="H23"/>
  <c r="Q23" s="1"/>
  <c r="H26"/>
  <c r="Q26" s="1"/>
  <c r="H18"/>
  <c r="Q18" s="1"/>
  <c r="H39"/>
  <c r="Q39" s="1"/>
  <c r="H22"/>
  <c r="Q22" s="1"/>
  <c r="H40"/>
  <c r="Q40" s="1"/>
  <c r="H28"/>
  <c r="Q28" s="1"/>
  <c r="H17"/>
  <c r="Q17" s="1"/>
  <c r="H42"/>
  <c r="H31"/>
  <c r="Q31" s="1"/>
  <c r="H19"/>
  <c r="Q19" s="1"/>
  <c r="H30"/>
  <c r="Q30" s="1"/>
  <c r="H34"/>
  <c r="Q34" s="1"/>
  <c r="H65"/>
  <c r="H24"/>
  <c r="Q24" s="1"/>
  <c r="H16"/>
  <c r="Q16" s="1"/>
  <c r="H66"/>
  <c r="R82" i="5"/>
  <c r="H26" i="8"/>
  <c r="H22"/>
  <c r="Q22" s="1"/>
  <c r="H43" i="4"/>
  <c r="H11"/>
  <c r="H13"/>
  <c r="H12"/>
  <c r="H57"/>
  <c r="H14"/>
  <c r="H20"/>
  <c r="H25"/>
  <c r="H21"/>
  <c r="H36"/>
  <c r="H29"/>
  <c r="H35"/>
  <c r="H37"/>
  <c r="H44"/>
  <c r="H38"/>
  <c r="H41"/>
  <c r="H58"/>
  <c r="H50"/>
  <c r="H60"/>
  <c r="H59"/>
  <c r="H47"/>
  <c r="H62"/>
  <c r="H51"/>
  <c r="H45"/>
  <c r="H48"/>
  <c r="H61"/>
  <c r="H46"/>
  <c r="H63"/>
  <c r="H49"/>
  <c r="H53"/>
  <c r="H64"/>
  <c r="H54"/>
  <c r="H56"/>
  <c r="H13" i="5"/>
  <c r="Q13" s="1"/>
  <c r="H12"/>
  <c r="Q12" s="1"/>
  <c r="H14"/>
  <c r="Q14" s="1"/>
  <c r="H22"/>
  <c r="H20"/>
  <c r="Q20" s="1"/>
  <c r="H48"/>
  <c r="H19"/>
  <c r="Q19" s="1"/>
  <c r="H44"/>
  <c r="H47"/>
  <c r="H35"/>
  <c r="H42"/>
  <c r="Q42" s="1"/>
  <c r="H43"/>
  <c r="Q43" s="1"/>
  <c r="H75"/>
  <c r="Q75" s="1"/>
  <c r="H80"/>
  <c r="Q80" s="1"/>
  <c r="R83"/>
  <c r="Q20" i="15" l="1"/>
  <c r="Q14"/>
  <c r="Q17"/>
  <c r="Q15"/>
  <c r="Q19"/>
  <c r="Q11"/>
  <c r="Q16"/>
  <c r="Q18"/>
  <c r="Q13"/>
  <c r="Q12"/>
  <c r="Q49" i="4"/>
  <c r="Q46"/>
  <c r="Q52"/>
  <c r="Q56"/>
  <c r="Q50"/>
  <c r="Q53"/>
  <c r="Q43"/>
  <c r="Q36"/>
  <c r="Q41"/>
  <c r="Q29"/>
  <c r="Q35"/>
  <c r="Q21"/>
  <c r="Q13"/>
  <c r="Q12"/>
  <c r="Q11"/>
  <c r="Q54"/>
  <c r="Q48"/>
  <c r="Q51"/>
  <c r="Q45"/>
  <c r="Q47"/>
  <c r="Q55"/>
  <c r="Q44"/>
  <c r="Q42"/>
  <c r="Q37"/>
  <c r="Q38"/>
  <c r="Q25"/>
  <c r="Q15"/>
  <c r="Q20"/>
  <c r="Q14"/>
  <c r="Q22" i="5"/>
  <c r="Q35"/>
  <c r="Q15" i="8"/>
  <c r="Q14"/>
  <c r="Q13"/>
  <c r="Q12"/>
  <c r="A1" i="26"/>
  <c r="O51" l="1"/>
  <c r="P51" s="1"/>
  <c r="K51"/>
  <c r="G51"/>
  <c r="H51" s="1"/>
  <c r="O49"/>
  <c r="P49" s="1"/>
  <c r="K49"/>
  <c r="L49" s="1"/>
  <c r="G49"/>
  <c r="H49" s="1"/>
  <c r="O55"/>
  <c r="P55" s="1"/>
  <c r="K55"/>
  <c r="L55" s="1"/>
  <c r="G55"/>
  <c r="O54"/>
  <c r="P54" s="1"/>
  <c r="K54"/>
  <c r="L54" s="1"/>
  <c r="G54"/>
  <c r="H54" s="1"/>
  <c r="O53"/>
  <c r="P53" s="1"/>
  <c r="K53"/>
  <c r="L53" s="1"/>
  <c r="G53"/>
  <c r="O52"/>
  <c r="P52" s="1"/>
  <c r="K52"/>
  <c r="L52" s="1"/>
  <c r="G52"/>
  <c r="H52" s="1"/>
  <c r="O50"/>
  <c r="P50" s="1"/>
  <c r="K50"/>
  <c r="L50" s="1"/>
  <c r="G50"/>
  <c r="H50" s="1"/>
  <c r="O48"/>
  <c r="P48" s="1"/>
  <c r="K48"/>
  <c r="L48" s="1"/>
  <c r="G48"/>
  <c r="H48" s="1"/>
  <c r="O44"/>
  <c r="P44" s="1"/>
  <c r="K44"/>
  <c r="L44" s="1"/>
  <c r="G44"/>
  <c r="O46"/>
  <c r="P46" s="1"/>
  <c r="K46"/>
  <c r="L46" s="1"/>
  <c r="G46"/>
  <c r="H46" s="1"/>
  <c r="O47"/>
  <c r="P47" s="1"/>
  <c r="K47"/>
  <c r="L47" s="1"/>
  <c r="G47"/>
  <c r="H47" s="1"/>
  <c r="O45"/>
  <c r="P45" s="1"/>
  <c r="K45"/>
  <c r="L45" s="1"/>
  <c r="G45"/>
  <c r="O41"/>
  <c r="P41" s="1"/>
  <c r="K41"/>
  <c r="L41" s="1"/>
  <c r="G41"/>
  <c r="O43"/>
  <c r="P43" s="1"/>
  <c r="K43"/>
  <c r="L43" s="1"/>
  <c r="G43"/>
  <c r="O42"/>
  <c r="P42" s="1"/>
  <c r="K42"/>
  <c r="L42" s="1"/>
  <c r="G42"/>
  <c r="R42" s="1"/>
  <c r="O36"/>
  <c r="P36" s="1"/>
  <c r="K36"/>
  <c r="L36" s="1"/>
  <c r="G36"/>
  <c r="O35"/>
  <c r="P35" s="1"/>
  <c r="K35"/>
  <c r="L35" s="1"/>
  <c r="G35"/>
  <c r="O34"/>
  <c r="P34" s="1"/>
  <c r="K34"/>
  <c r="L34" s="1"/>
  <c r="G34"/>
  <c r="O33"/>
  <c r="P33" s="1"/>
  <c r="K33"/>
  <c r="L33" s="1"/>
  <c r="G33"/>
  <c r="O31"/>
  <c r="P31" s="1"/>
  <c r="K31"/>
  <c r="L31" s="1"/>
  <c r="G31"/>
  <c r="H31" s="1"/>
  <c r="O30"/>
  <c r="P30" s="1"/>
  <c r="K30"/>
  <c r="L30" s="1"/>
  <c r="G30"/>
  <c r="O32"/>
  <c r="P32" s="1"/>
  <c r="K32"/>
  <c r="L32" s="1"/>
  <c r="G32"/>
  <c r="O29"/>
  <c r="P29" s="1"/>
  <c r="K29"/>
  <c r="L29" s="1"/>
  <c r="G29"/>
  <c r="H29" s="1"/>
  <c r="O20"/>
  <c r="P20" s="1"/>
  <c r="K20"/>
  <c r="L20" s="1"/>
  <c r="G20"/>
  <c r="O23"/>
  <c r="P23" s="1"/>
  <c r="K23"/>
  <c r="L23" s="1"/>
  <c r="G23"/>
  <c r="O24"/>
  <c r="P24" s="1"/>
  <c r="K24"/>
  <c r="L24" s="1"/>
  <c r="G24"/>
  <c r="O25"/>
  <c r="P25" s="1"/>
  <c r="K25"/>
  <c r="L25" s="1"/>
  <c r="G25"/>
  <c r="O16"/>
  <c r="P16" s="1"/>
  <c r="K16"/>
  <c r="L16" s="1"/>
  <c r="G16"/>
  <c r="O27"/>
  <c r="P27" s="1"/>
  <c r="K27"/>
  <c r="L27" s="1"/>
  <c r="G27"/>
  <c r="O19"/>
  <c r="P19" s="1"/>
  <c r="K19"/>
  <c r="L19" s="1"/>
  <c r="G19"/>
  <c r="O28"/>
  <c r="P28" s="1"/>
  <c r="K28"/>
  <c r="L28" s="1"/>
  <c r="G28"/>
  <c r="O22"/>
  <c r="P22" s="1"/>
  <c r="K22"/>
  <c r="L22" s="1"/>
  <c r="G22"/>
  <c r="O21"/>
  <c r="P21" s="1"/>
  <c r="K21"/>
  <c r="L21" s="1"/>
  <c r="G21"/>
  <c r="O17"/>
  <c r="P17" s="1"/>
  <c r="K17"/>
  <c r="L17" s="1"/>
  <c r="G17"/>
  <c r="O18"/>
  <c r="P18" s="1"/>
  <c r="K18"/>
  <c r="L18" s="1"/>
  <c r="G18"/>
  <c r="O26"/>
  <c r="P26" s="1"/>
  <c r="K26"/>
  <c r="L26" s="1"/>
  <c r="G26"/>
  <c r="O10"/>
  <c r="P10" s="1"/>
  <c r="K10"/>
  <c r="G10"/>
  <c r="H10" s="1"/>
  <c r="O11"/>
  <c r="P11" s="1"/>
  <c r="K11"/>
  <c r="G11"/>
  <c r="H11" s="1"/>
  <c r="O14"/>
  <c r="P14" s="1"/>
  <c r="K14"/>
  <c r="G14"/>
  <c r="H14" s="1"/>
  <c r="O15"/>
  <c r="P15" s="1"/>
  <c r="K15"/>
  <c r="G15"/>
  <c r="H15" s="1"/>
  <c r="O12"/>
  <c r="P12" s="1"/>
  <c r="K12"/>
  <c r="G12"/>
  <c r="H12" s="1"/>
  <c r="O13"/>
  <c r="P13" s="1"/>
  <c r="K13"/>
  <c r="G13"/>
  <c r="H13" s="1"/>
  <c r="Q46" l="1"/>
  <c r="Q47"/>
  <c r="R55"/>
  <c r="R51"/>
  <c r="R44"/>
  <c r="Q54"/>
  <c r="R45"/>
  <c r="R53"/>
  <c r="Q50"/>
  <c r="Q48"/>
  <c r="Q49"/>
  <c r="Q52"/>
  <c r="R41"/>
  <c r="H45"/>
  <c r="Q45" s="1"/>
  <c r="R47"/>
  <c r="H44"/>
  <c r="Q44" s="1"/>
  <c r="R48"/>
  <c r="R50"/>
  <c r="H53"/>
  <c r="Q53" s="1"/>
  <c r="H55"/>
  <c r="Q55" s="1"/>
  <c r="R49"/>
  <c r="L51"/>
  <c r="Q51" s="1"/>
  <c r="R43"/>
  <c r="R46"/>
  <c r="R52"/>
  <c r="R54"/>
  <c r="H42"/>
  <c r="Q42" s="1"/>
  <c r="H43"/>
  <c r="Q43" s="1"/>
  <c r="H41"/>
  <c r="Q41" s="1"/>
  <c r="R12"/>
  <c r="R11"/>
  <c r="R18"/>
  <c r="R22"/>
  <c r="R19"/>
  <c r="R13"/>
  <c r="R14"/>
  <c r="R17"/>
  <c r="R28"/>
  <c r="R27"/>
  <c r="R16"/>
  <c r="R24"/>
  <c r="R32"/>
  <c r="R30"/>
  <c r="R15"/>
  <c r="R10"/>
  <c r="R26"/>
  <c r="R21"/>
  <c r="R23"/>
  <c r="R20"/>
  <c r="R25"/>
  <c r="R35"/>
  <c r="H35"/>
  <c r="Q35" s="1"/>
  <c r="H32"/>
  <c r="Q32" s="1"/>
  <c r="H30"/>
  <c r="Q30" s="1"/>
  <c r="R31"/>
  <c r="R34"/>
  <c r="H34"/>
  <c r="Q34" s="1"/>
  <c r="R33"/>
  <c r="H33"/>
  <c r="Q33" s="1"/>
  <c r="Q31"/>
  <c r="R29"/>
  <c r="R36"/>
  <c r="H36"/>
  <c r="Q36" s="1"/>
  <c r="Q29"/>
  <c r="H26"/>
  <c r="Q26" s="1"/>
  <c r="H18"/>
  <c r="Q18" s="1"/>
  <c r="H17"/>
  <c r="Q17" s="1"/>
  <c r="H21"/>
  <c r="Q21" s="1"/>
  <c r="H22"/>
  <c r="Q22" s="1"/>
  <c r="H28"/>
  <c r="Q28" s="1"/>
  <c r="H19"/>
  <c r="Q19" s="1"/>
  <c r="H27"/>
  <c r="Q27" s="1"/>
  <c r="H16"/>
  <c r="Q16" s="1"/>
  <c r="H25"/>
  <c r="Q25" s="1"/>
  <c r="H24"/>
  <c r="Q24" s="1"/>
  <c r="H23"/>
  <c r="Q23" s="1"/>
  <c r="H20"/>
  <c r="Q20" s="1"/>
  <c r="L13"/>
  <c r="Q13" s="1"/>
  <c r="L12"/>
  <c r="Q12" s="1"/>
  <c r="L15"/>
  <c r="Q15" s="1"/>
  <c r="L14"/>
  <c r="Q14" s="1"/>
  <c r="L11"/>
  <c r="Q11" s="1"/>
  <c r="L10"/>
  <c r="Q10" s="1"/>
  <c r="C35" i="24" l="1"/>
  <c r="E13" l="1"/>
  <c r="E46" l="1"/>
  <c r="C46"/>
  <c r="E45"/>
  <c r="C45"/>
  <c r="G46"/>
  <c r="E44"/>
  <c r="C44"/>
  <c r="G45"/>
  <c r="E43"/>
  <c r="C43"/>
  <c r="G44"/>
  <c r="E42"/>
  <c r="C42"/>
  <c r="G43"/>
  <c r="E41"/>
  <c r="C41"/>
  <c r="G42"/>
  <c r="E40"/>
  <c r="C40"/>
  <c r="G41"/>
  <c r="E39"/>
  <c r="C39"/>
  <c r="G40"/>
  <c r="E38"/>
  <c r="C38"/>
  <c r="G39"/>
  <c r="E37"/>
  <c r="C37"/>
  <c r="G38"/>
  <c r="C36"/>
  <c r="E36"/>
  <c r="G35"/>
  <c r="E35"/>
  <c r="G50" l="1"/>
  <c r="E50"/>
  <c r="C50"/>
  <c r="G49"/>
  <c r="E49"/>
  <c r="C49"/>
  <c r="G48"/>
  <c r="E48"/>
  <c r="C48"/>
  <c r="E31"/>
  <c r="C31"/>
  <c r="E32"/>
  <c r="C32"/>
  <c r="G31"/>
  <c r="E33"/>
  <c r="C33"/>
  <c r="G32"/>
  <c r="G33"/>
  <c r="G23"/>
  <c r="G29"/>
  <c r="E29"/>
  <c r="C29"/>
  <c r="C23"/>
  <c r="G24"/>
  <c r="E23"/>
  <c r="G25"/>
  <c r="C24"/>
  <c r="E24"/>
  <c r="G26"/>
  <c r="C25"/>
  <c r="E25"/>
  <c r="G27"/>
  <c r="C26"/>
  <c r="E26"/>
  <c r="C27"/>
  <c r="E27"/>
  <c r="G21"/>
  <c r="E21"/>
  <c r="C21"/>
  <c r="G20"/>
  <c r="E20"/>
  <c r="C20"/>
  <c r="G19"/>
  <c r="E19"/>
  <c r="C19"/>
  <c r="G18"/>
  <c r="E18"/>
  <c r="C18"/>
  <c r="G17"/>
  <c r="E17"/>
  <c r="C17"/>
  <c r="H16"/>
  <c r="G16"/>
  <c r="E16"/>
  <c r="C16"/>
  <c r="H15"/>
  <c r="G15"/>
  <c r="E15"/>
  <c r="C15"/>
  <c r="G14"/>
  <c r="E14"/>
  <c r="C14"/>
  <c r="G13"/>
  <c r="D13"/>
  <c r="C13"/>
  <c r="H12"/>
  <c r="G12"/>
  <c r="E12"/>
  <c r="D12"/>
  <c r="C12"/>
  <c r="E11"/>
  <c r="C11"/>
  <c r="C10"/>
  <c r="E10"/>
  <c r="F12"/>
  <c r="H13"/>
  <c r="F17"/>
  <c r="D16"/>
  <c r="F19"/>
  <c r="F16"/>
  <c r="I117" i="21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J117" s="1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F13" i="24" l="1"/>
  <c r="D14"/>
  <c r="H14"/>
  <c r="F15"/>
  <c r="D18"/>
  <c r="H18"/>
  <c r="D20"/>
  <c r="H20"/>
  <c r="F21"/>
  <c r="F14"/>
  <c r="D15"/>
  <c r="D17"/>
  <c r="H17"/>
  <c r="F18"/>
  <c r="D19"/>
  <c r="H19"/>
  <c r="F20"/>
  <c r="D21"/>
  <c r="H21"/>
  <c r="J59" i="21"/>
  <c r="J118" s="1"/>
  <c r="E101" i="23" l="1"/>
  <c r="D101"/>
  <c r="C101"/>
  <c r="B101"/>
  <c r="A101"/>
  <c r="E100"/>
  <c r="D100"/>
  <c r="C100"/>
  <c r="B100"/>
  <c r="A100"/>
  <c r="E99"/>
  <c r="D99"/>
  <c r="C99"/>
  <c r="B99"/>
  <c r="A99"/>
  <c r="E98"/>
  <c r="D98"/>
  <c r="C98"/>
  <c r="B98"/>
  <c r="A98"/>
  <c r="E97"/>
  <c r="D97"/>
  <c r="C97"/>
  <c r="B97"/>
  <c r="A97"/>
  <c r="E96"/>
  <c r="D96"/>
  <c r="C96"/>
  <c r="B96"/>
  <c r="A96"/>
  <c r="E95"/>
  <c r="D95"/>
  <c r="C95"/>
  <c r="B95"/>
  <c r="A95"/>
  <c r="E94"/>
  <c r="D94"/>
  <c r="C94"/>
  <c r="B94"/>
  <c r="A94"/>
  <c r="E93"/>
  <c r="D93"/>
  <c r="C93"/>
  <c r="B93"/>
  <c r="A93"/>
  <c r="E92"/>
  <c r="D92"/>
  <c r="C92"/>
  <c r="B92"/>
  <c r="A92"/>
  <c r="E91"/>
  <c r="D91"/>
  <c r="C91"/>
  <c r="B91"/>
  <c r="A91"/>
  <c r="E90"/>
  <c r="D90"/>
  <c r="C90"/>
  <c r="B90"/>
  <c r="A90"/>
  <c r="E89"/>
  <c r="D89"/>
  <c r="C89"/>
  <c r="B89"/>
  <c r="A89"/>
  <c r="A87"/>
  <c r="D85"/>
  <c r="C85"/>
  <c r="B85"/>
  <c r="A85"/>
  <c r="D84"/>
  <c r="C84"/>
  <c r="B84"/>
  <c r="A84"/>
  <c r="D83"/>
  <c r="C83"/>
  <c r="B83"/>
  <c r="A83"/>
  <c r="D82"/>
  <c r="C82"/>
  <c r="B82"/>
  <c r="A82"/>
  <c r="D81"/>
  <c r="C81"/>
  <c r="B81"/>
  <c r="A81"/>
  <c r="D80"/>
  <c r="C80"/>
  <c r="B80"/>
  <c r="A80"/>
  <c r="D79"/>
  <c r="C79"/>
  <c r="B79"/>
  <c r="A79"/>
  <c r="D78"/>
  <c r="C78"/>
  <c r="B78"/>
  <c r="A78"/>
  <c r="D77"/>
  <c r="C77"/>
  <c r="B77"/>
  <c r="A77"/>
  <c r="D76"/>
  <c r="C76"/>
  <c r="B76"/>
  <c r="A76"/>
  <c r="D75"/>
  <c r="C75"/>
  <c r="B75"/>
  <c r="A75"/>
  <c r="D74"/>
  <c r="C74"/>
  <c r="B74"/>
  <c r="A74"/>
  <c r="D73"/>
  <c r="C73"/>
  <c r="B73"/>
  <c r="A73"/>
  <c r="D72"/>
  <c r="C72"/>
  <c r="B72"/>
  <c r="A72"/>
  <c r="D71"/>
  <c r="C71"/>
  <c r="B71"/>
  <c r="A71"/>
  <c r="D70"/>
  <c r="C70"/>
  <c r="B70"/>
  <c r="A70"/>
  <c r="D69"/>
  <c r="C69"/>
  <c r="B69"/>
  <c r="A69"/>
  <c r="D68"/>
  <c r="C68"/>
  <c r="B68"/>
  <c r="A68"/>
  <c r="A66"/>
  <c r="D64"/>
  <c r="C64"/>
  <c r="B64"/>
  <c r="A64"/>
  <c r="D63"/>
  <c r="C63"/>
  <c r="B63"/>
  <c r="A63"/>
  <c r="D62"/>
  <c r="C62"/>
  <c r="B62"/>
  <c r="A62"/>
  <c r="A60"/>
  <c r="D56"/>
  <c r="C56"/>
  <c r="B56"/>
  <c r="A56"/>
  <c r="D55"/>
  <c r="C55"/>
  <c r="B55"/>
  <c r="A55"/>
  <c r="D54"/>
  <c r="C54"/>
  <c r="B54"/>
  <c r="A54"/>
  <c r="A52"/>
  <c r="D48"/>
  <c r="C48"/>
  <c r="B48"/>
  <c r="A48"/>
  <c r="D47"/>
  <c r="C47"/>
  <c r="B47"/>
  <c r="A47"/>
  <c r="D46"/>
  <c r="C46"/>
  <c r="B46"/>
  <c r="A46"/>
  <c r="A44"/>
  <c r="D36"/>
  <c r="C36"/>
  <c r="B36"/>
  <c r="A36"/>
  <c r="D35"/>
  <c r="C35"/>
  <c r="B35"/>
  <c r="A35"/>
  <c r="D34"/>
  <c r="C34"/>
  <c r="B34"/>
  <c r="A34"/>
  <c r="A32"/>
  <c r="D28"/>
  <c r="C28"/>
  <c r="B28"/>
  <c r="A28"/>
  <c r="D27"/>
  <c r="C27"/>
  <c r="B27"/>
  <c r="A27"/>
  <c r="D26"/>
  <c r="C26"/>
  <c r="B26"/>
  <c r="A26"/>
  <c r="A24"/>
  <c r="E20"/>
  <c r="D20"/>
  <c r="C20"/>
  <c r="B20"/>
  <c r="A20"/>
  <c r="E19"/>
  <c r="D19"/>
  <c r="C19"/>
  <c r="B19"/>
  <c r="A19"/>
  <c r="E18"/>
  <c r="D18"/>
  <c r="C18"/>
  <c r="B18"/>
  <c r="A18"/>
  <c r="A16"/>
  <c r="E12"/>
  <c r="D12"/>
  <c r="C12"/>
  <c r="B12"/>
  <c r="A12"/>
  <c r="E11"/>
  <c r="D11"/>
  <c r="C11"/>
  <c r="B11"/>
  <c r="A11"/>
  <c r="E10"/>
  <c r="D10"/>
  <c r="C10"/>
  <c r="B10"/>
  <c r="A10"/>
  <c r="A8"/>
  <c r="A6"/>
  <c r="N53" i="22"/>
  <c r="M53"/>
  <c r="J53"/>
  <c r="I53"/>
  <c r="F53"/>
  <c r="E53"/>
  <c r="D53"/>
  <c r="C53"/>
  <c r="B53"/>
  <c r="A53"/>
  <c r="N52"/>
  <c r="M52"/>
  <c r="J52"/>
  <c r="I52"/>
  <c r="F52"/>
  <c r="E52"/>
  <c r="D52"/>
  <c r="C52"/>
  <c r="B52"/>
  <c r="A52"/>
  <c r="A50"/>
  <c r="A46"/>
  <c r="N46"/>
  <c r="M46"/>
  <c r="J46"/>
  <c r="I46"/>
  <c r="F46"/>
  <c r="E46"/>
  <c r="D46"/>
  <c r="C46"/>
  <c r="B46"/>
  <c r="N45"/>
  <c r="M45"/>
  <c r="J45"/>
  <c r="I45"/>
  <c r="F45"/>
  <c r="E45"/>
  <c r="D45"/>
  <c r="C45"/>
  <c r="B45"/>
  <c r="A45"/>
  <c r="A43"/>
  <c r="A39"/>
  <c r="N39"/>
  <c r="M39"/>
  <c r="J39"/>
  <c r="I39"/>
  <c r="F39"/>
  <c r="E39"/>
  <c r="D39"/>
  <c r="C39"/>
  <c r="B39"/>
  <c r="N38"/>
  <c r="M38"/>
  <c r="J38"/>
  <c r="I38"/>
  <c r="F38"/>
  <c r="E38"/>
  <c r="D38"/>
  <c r="C38"/>
  <c r="B38"/>
  <c r="A38"/>
  <c r="A36"/>
  <c r="N32"/>
  <c r="M32"/>
  <c r="J32"/>
  <c r="I32"/>
  <c r="F32"/>
  <c r="E32"/>
  <c r="D32"/>
  <c r="C32"/>
  <c r="B32"/>
  <c r="A32"/>
  <c r="N31"/>
  <c r="M31"/>
  <c r="J31"/>
  <c r="I31"/>
  <c r="F31"/>
  <c r="E31"/>
  <c r="D31"/>
  <c r="C31"/>
  <c r="B31"/>
  <c r="A31"/>
  <c r="A29"/>
  <c r="N25"/>
  <c r="M25"/>
  <c r="J25"/>
  <c r="I25"/>
  <c r="F25"/>
  <c r="E25"/>
  <c r="D25"/>
  <c r="C25"/>
  <c r="B25"/>
  <c r="A25"/>
  <c r="N24"/>
  <c r="M24"/>
  <c r="J24"/>
  <c r="I24"/>
  <c r="F24"/>
  <c r="E24"/>
  <c r="D24"/>
  <c r="C24"/>
  <c r="B24"/>
  <c r="A24"/>
  <c r="A22"/>
  <c r="N18"/>
  <c r="M18"/>
  <c r="J18"/>
  <c r="I18"/>
  <c r="F18"/>
  <c r="E18"/>
  <c r="D18"/>
  <c r="C18"/>
  <c r="B18"/>
  <c r="A18"/>
  <c r="N17"/>
  <c r="M17"/>
  <c r="J17"/>
  <c r="I17"/>
  <c r="F17"/>
  <c r="E17"/>
  <c r="D17"/>
  <c r="C17"/>
  <c r="B17"/>
  <c r="A17"/>
  <c r="A15"/>
  <c r="P38"/>
  <c r="K53"/>
  <c r="H53"/>
  <c r="P52"/>
  <c r="L24"/>
  <c r="H29" i="24"/>
  <c r="N11" i="22"/>
  <c r="M11"/>
  <c r="J11"/>
  <c r="I11"/>
  <c r="F11"/>
  <c r="E11"/>
  <c r="D11"/>
  <c r="C11"/>
  <c r="B11"/>
  <c r="A11"/>
  <c r="N10"/>
  <c r="M10"/>
  <c r="J10"/>
  <c r="I10"/>
  <c r="F10"/>
  <c r="E10"/>
  <c r="D10"/>
  <c r="C10"/>
  <c r="B10"/>
  <c r="A10"/>
  <c r="A8"/>
  <c r="K10"/>
  <c r="K17" l="1"/>
  <c r="R25"/>
  <c r="O18"/>
  <c r="R10"/>
  <c r="P11"/>
  <c r="R11"/>
  <c r="P31"/>
  <c r="K46"/>
  <c r="K45"/>
  <c r="P46"/>
  <c r="O17"/>
  <c r="G32"/>
  <c r="L25"/>
  <c r="P25"/>
  <c r="P39"/>
  <c r="G18"/>
  <c r="G17"/>
  <c r="H11"/>
  <c r="F29" i="24"/>
  <c r="D29"/>
  <c r="H25" i="22"/>
  <c r="G38"/>
  <c r="R52"/>
  <c r="O53"/>
  <c r="G53"/>
  <c r="R53"/>
  <c r="G52"/>
  <c r="O52"/>
  <c r="K52"/>
  <c r="K38"/>
  <c r="O38"/>
  <c r="R38"/>
  <c r="G39"/>
  <c r="K39"/>
  <c r="O39"/>
  <c r="O32"/>
  <c r="G46"/>
  <c r="K32"/>
  <c r="O46"/>
  <c r="O31"/>
  <c r="G45"/>
  <c r="K31"/>
  <c r="G31"/>
  <c r="O45"/>
  <c r="L32"/>
  <c r="P32"/>
  <c r="P45"/>
  <c r="K24"/>
  <c r="O24"/>
  <c r="G25"/>
  <c r="K25"/>
  <c r="O25"/>
  <c r="G24"/>
  <c r="K11"/>
  <c r="G10"/>
  <c r="L17"/>
  <c r="K18"/>
  <c r="R18"/>
  <c r="L38"/>
  <c r="O11"/>
  <c r="O10"/>
  <c r="G11"/>
  <c r="L10"/>
  <c r="L11"/>
  <c r="R17" l="1"/>
  <c r="Q24"/>
  <c r="P24"/>
  <c r="L18"/>
  <c r="P18"/>
  <c r="P10"/>
  <c r="L46"/>
  <c r="L31"/>
  <c r="H45"/>
  <c r="H52"/>
  <c r="Q52"/>
  <c r="P53"/>
  <c r="Q53"/>
  <c r="H31"/>
  <c r="Q38"/>
  <c r="H46"/>
  <c r="Q31"/>
  <c r="P17"/>
  <c r="R24"/>
  <c r="R39"/>
  <c r="H17"/>
  <c r="H10"/>
  <c r="H24"/>
  <c r="Q25"/>
  <c r="H39"/>
  <c r="L45"/>
  <c r="L53"/>
  <c r="L52"/>
  <c r="Q39"/>
  <c r="L39"/>
  <c r="H38"/>
  <c r="R46"/>
  <c r="R32"/>
  <c r="H32"/>
  <c r="R45"/>
  <c r="R31"/>
  <c r="H18"/>
  <c r="Q11"/>
  <c r="Q17" l="1"/>
  <c r="Q18"/>
  <c r="Q10"/>
  <c r="Q46"/>
  <c r="Q45"/>
  <c r="Q32"/>
  <c r="A6"/>
  <c r="A5"/>
  <c r="A4"/>
  <c r="A3"/>
  <c r="A2"/>
  <c r="A2" i="23" s="1"/>
  <c r="A1" i="22"/>
  <c r="A1" i="23" s="1"/>
  <c r="E56" l="1"/>
  <c r="E54"/>
  <c r="E36"/>
  <c r="E35"/>
  <c r="E34"/>
  <c r="E55" l="1"/>
  <c r="A2" i="10"/>
  <c r="E85" i="23" l="1"/>
  <c r="E83" l="1"/>
  <c r="E63" l="1"/>
  <c r="E84"/>
  <c r="E81"/>
  <c r="E82"/>
  <c r="E78"/>
  <c r="E79"/>
  <c r="E80"/>
  <c r="E77"/>
  <c r="E72"/>
  <c r="E74"/>
  <c r="E69"/>
  <c r="I38" i="20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2"/>
  <c r="I11"/>
  <c r="I10"/>
  <c r="I9"/>
  <c r="E71" i="23" l="1"/>
  <c r="E73"/>
  <c r="E75"/>
  <c r="E76"/>
  <c r="E62"/>
  <c r="J39" i="20"/>
  <c r="E48" i="23"/>
  <c r="E46"/>
  <c r="E28"/>
  <c r="E26"/>
  <c r="E27"/>
  <c r="E64"/>
  <c r="E68"/>
  <c r="E47" l="1"/>
  <c r="E70"/>
</calcChain>
</file>

<file path=xl/sharedStrings.xml><?xml version="1.0" encoding="utf-8"?>
<sst xmlns="http://schemas.openxmlformats.org/spreadsheetml/2006/main" count="2008" uniqueCount="548">
  <si>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</si>
  <si>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</si>
  <si>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</si>
  <si>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</si>
  <si>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</si>
  <si>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</si>
  <si>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</si>
  <si>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</si>
  <si>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</si>
  <si>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</si>
  <si>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</si>
  <si>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--</t>
  </si>
  <si>
    <t>MENORES CON HCP</t>
  </si>
  <si>
    <t>MENORES SIN HCP</t>
  </si>
  <si>
    <t>PRINCIPIANTES 5 HOYOS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</si>
  <si>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</si>
  <si>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</si>
  <si>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</si>
  <si>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</si>
  <si>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</si>
  <si>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</si>
  <si>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</si>
  <si>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</si>
  <si>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2°</t>
  </si>
  <si>
    <t>3°</t>
  </si>
  <si>
    <t>1° S/V</t>
  </si>
  <si>
    <t>2° S/V</t>
  </si>
  <si>
    <t>2° FECHA DEL RANKING - MENORES CON HANDICAP -</t>
  </si>
  <si>
    <t>HOYO 1</t>
  </si>
  <si>
    <t>DAMAS TODAS LAS CATEGORIAS</t>
  </si>
  <si>
    <t>PRINCIPIANTES - 5 HOYOS -</t>
  </si>
  <si>
    <t>GOLFISTAS INTEGRADOS</t>
  </si>
  <si>
    <t>HOYO 10</t>
  </si>
  <si>
    <t>PROMOCIONALES A HCP.</t>
  </si>
  <si>
    <t>XXXIII TORNEO AMISTAD</t>
  </si>
  <si>
    <t>54 HOYOS MEDAL PLAY</t>
  </si>
  <si>
    <t>F. NAC.</t>
  </si>
  <si>
    <t>MIERCOLES 06 DE FEBRERO DE 2019</t>
  </si>
  <si>
    <t>CABALLEROS MENORES DE 18 AÑOS ( CLASES 01 - 02 Y 03 )</t>
  </si>
  <si>
    <t>CABALLEROS MENORES DE 13 AÑOS ( CLASES 06 Y POSTERIORES ) - BOCHAS BLANCAS -</t>
  </si>
  <si>
    <t>CABALLEROS MENORES DE 15 AÑOS ( CLASES 04 Y 05 )</t>
  </si>
  <si>
    <t>CABALLEROS JUVENILES ( CLASES  94 - 95 - 96 - 97  - 98 - 99 Y 00 )</t>
  </si>
  <si>
    <r>
      <t xml:space="preserve">CATEGORIA 08 Y 09 </t>
    </r>
    <r>
      <rPr>
        <b/>
        <sz val="10"/>
        <color indexed="13"/>
        <rFont val="Arial"/>
        <family val="2"/>
      </rPr>
      <t>- EAGLES -</t>
    </r>
  </si>
  <si>
    <r>
      <t xml:space="preserve">CATEGORIA 2010 Y POSTERIORES </t>
    </r>
    <r>
      <rPr>
        <b/>
        <sz val="10"/>
        <color indexed="13"/>
        <rFont val="Arial"/>
        <family val="2"/>
      </rPr>
      <t>- BIRDIES -</t>
    </r>
  </si>
  <si>
    <r>
      <t>CATEGORIA 06 Y 07</t>
    </r>
    <r>
      <rPr>
        <b/>
        <sz val="10"/>
        <color indexed="13"/>
        <rFont val="Arial"/>
        <family val="2"/>
      </rPr>
      <t xml:space="preserve"> - ALBATROS -</t>
    </r>
  </si>
  <si>
    <t>F.N.</t>
  </si>
  <si>
    <t>1° NETO</t>
  </si>
  <si>
    <t>2° NETO</t>
  </si>
  <si>
    <t>DAMAS MENORES DE 15 AÑOS ( CLASES 04 Y POSTERIORES )</t>
  </si>
  <si>
    <t>ULTIMOS 9 HOYOS</t>
  </si>
  <si>
    <t>1º 18 H.</t>
  </si>
  <si>
    <t>2º 18 H.</t>
  </si>
  <si>
    <t>LAS SALIDAS PARA EL JUEVES SERAN POR SCORE RESPETANDO LAS BANDAS HORARIAS DE CADA CATEGORIA</t>
  </si>
  <si>
    <t xml:space="preserve">RODRIGUEZ CONSOLI JOAQUIN     </t>
  </si>
  <si>
    <t>MDPGC</t>
  </si>
  <si>
    <t xml:space="preserve">MICHELINI RAMIRO              </t>
  </si>
  <si>
    <t>TGC</t>
  </si>
  <si>
    <t xml:space="preserve">RECAREY FRANCO NAHUEL         </t>
  </si>
  <si>
    <t xml:space="preserve">AYESA BLAS                    </t>
  </si>
  <si>
    <t>CMDP</t>
  </si>
  <si>
    <t xml:space="preserve">FARHAN MILTON                 </t>
  </si>
  <si>
    <t xml:space="preserve">FONTANALS MANUEL              </t>
  </si>
  <si>
    <t>SPGC</t>
  </si>
  <si>
    <t xml:space="preserve">BERCHOT PILAR                 </t>
  </si>
  <si>
    <t xml:space="preserve">MAIQUES ANA                   </t>
  </si>
  <si>
    <t>CASTELLI CLARA RENATA</t>
  </si>
  <si>
    <t>33° TORNEO AMISTAD</t>
  </si>
  <si>
    <t xml:space="preserve">ACUÑA TOBIAS                  </t>
  </si>
  <si>
    <t>EVTGC</t>
  </si>
  <si>
    <t xml:space="preserve">BAILLERES SANTIAGO            </t>
  </si>
  <si>
    <t xml:space="preserve">NASSR TOMAS FRANCISCO         </t>
  </si>
  <si>
    <t xml:space="preserve">PIANTONI JOSE IGNACIO         </t>
  </si>
  <si>
    <t xml:space="preserve">MELI OCTAVIO                  </t>
  </si>
  <si>
    <t xml:space="preserve">INDART AGUSTIN                </t>
  </si>
  <si>
    <t>NGC</t>
  </si>
  <si>
    <t>LARREGAIN JUAN IGNACIO</t>
  </si>
  <si>
    <t xml:space="preserve">GUILLEN PRATS LUCIANO         </t>
  </si>
  <si>
    <t xml:space="preserve">JOSSI PEDRO (H)               </t>
  </si>
  <si>
    <t xml:space="preserve">BILBAO FRANCISCO EUGENIO      </t>
  </si>
  <si>
    <t xml:space="preserve">DE RONI LISANDRO              </t>
  </si>
  <si>
    <t xml:space="preserve">MASTROMARINO GIAN FRANCO      </t>
  </si>
  <si>
    <t>MORUA CARIAC MATEO</t>
  </si>
  <si>
    <t xml:space="preserve">LEOFANTI RAMIRO               </t>
  </si>
  <si>
    <t>GCHCC</t>
  </si>
  <si>
    <t xml:space="preserve">MUGURUZA PILAR                </t>
  </si>
  <si>
    <t xml:space="preserve">RENDO CATALINA                </t>
  </si>
  <si>
    <t xml:space="preserve">DABOS GUADALUPE               </t>
  </si>
  <si>
    <t>RENDO MELISA</t>
  </si>
  <si>
    <t xml:space="preserve">SUAREZ MILAGROS               </t>
  </si>
  <si>
    <t xml:space="preserve">POLO BODART GUILLERMO ANTONIO </t>
  </si>
  <si>
    <t xml:space="preserve">DABOS BENJAMIN                </t>
  </si>
  <si>
    <t xml:space="preserve">ELICHIRIBEHETY RICARDO JUAN   </t>
  </si>
  <si>
    <t xml:space="preserve">BOLY ALFREDO (N)              </t>
  </si>
  <si>
    <t>LARREGAIN GABRIEL</t>
  </si>
  <si>
    <t>PRIOLETTO SANTIAGO</t>
  </si>
  <si>
    <t xml:space="preserve">CABRERA AGUSTIN               </t>
  </si>
  <si>
    <t xml:space="preserve">PEREZ SANTANDREA FERMIN       </t>
  </si>
  <si>
    <t>RENDO JOSEFINA</t>
  </si>
  <si>
    <t xml:space="preserve">RENZI VICTORIA LOURDES        </t>
  </si>
  <si>
    <t xml:space="preserve">MARTIN IARA                   </t>
  </si>
  <si>
    <t xml:space="preserve">RAMPOLDI SARA ALESSIA         </t>
  </si>
  <si>
    <t xml:space="preserve">MENNA CATALINA                </t>
  </si>
  <si>
    <t>ARANO FATIMA</t>
  </si>
  <si>
    <t>ARANO ROCIO</t>
  </si>
  <si>
    <t>JUEVES 07 DE FEBRERO DE 2019</t>
  </si>
  <si>
    <t>CABALLEROS MENORES DE 15 AÑOS ( CLASES 04 Y POSTERIORES )</t>
  </si>
  <si>
    <t>43°</t>
  </si>
  <si>
    <t>44°</t>
  </si>
  <si>
    <t>45°</t>
  </si>
  <si>
    <t>40°</t>
  </si>
  <si>
    <t>41°</t>
  </si>
  <si>
    <t>42°</t>
  </si>
  <si>
    <t>37°</t>
  </si>
  <si>
    <t>38°</t>
  </si>
  <si>
    <t>39°</t>
  </si>
  <si>
    <t>34°</t>
  </si>
  <si>
    <t>35°</t>
  </si>
  <si>
    <t>36°</t>
  </si>
  <si>
    <t>31°</t>
  </si>
  <si>
    <t>32°</t>
  </si>
  <si>
    <t>33°</t>
  </si>
  <si>
    <t>28°</t>
  </si>
  <si>
    <t>29°</t>
  </si>
  <si>
    <t>30°</t>
  </si>
  <si>
    <t>25°</t>
  </si>
  <si>
    <t>26°</t>
  </si>
  <si>
    <t>27°</t>
  </si>
  <si>
    <t>22°</t>
  </si>
  <si>
    <t>23°</t>
  </si>
  <si>
    <t>24°</t>
  </si>
  <si>
    <t>19°</t>
  </si>
  <si>
    <t>21°</t>
  </si>
  <si>
    <t>16°</t>
  </si>
  <si>
    <t>17°</t>
  </si>
  <si>
    <t>18°</t>
  </si>
  <si>
    <t>13°</t>
  </si>
  <si>
    <t>14°</t>
  </si>
  <si>
    <t>15°</t>
  </si>
  <si>
    <t>10°</t>
  </si>
  <si>
    <t>11°</t>
  </si>
  <si>
    <t>12°</t>
  </si>
  <si>
    <t>7°</t>
  </si>
  <si>
    <t>8°</t>
  </si>
  <si>
    <t>9°</t>
  </si>
  <si>
    <t>4°</t>
  </si>
  <si>
    <t>5°</t>
  </si>
  <si>
    <t>6°</t>
  </si>
  <si>
    <t>DAMAS JUVENILES ( CLASES  94 - 95 - 96 - 97  - 98 - 99 Y 00 )</t>
  </si>
  <si>
    <t>DAMAS MENORES DE 18 AÑOS ( CLASES 01 - 02 Y 03 )</t>
  </si>
  <si>
    <t xml:space="preserve">LAS SALIDAS PARA EL VIERNES SERAN POR SCORE </t>
  </si>
  <si>
    <t>CAREGORÍAS SIN HANDICAP</t>
  </si>
  <si>
    <t>CRUZ COSME</t>
  </si>
  <si>
    <t>JARQUE FELIPE</t>
  </si>
  <si>
    <t>ZUBIAURRE BENJAMIN</t>
  </si>
  <si>
    <t>ROLON ESTANISLAO</t>
  </si>
  <si>
    <t>TOBLER GONZALO</t>
  </si>
  <si>
    <t>SANTANA JOAQUIN</t>
  </si>
  <si>
    <t>OLDANO  BAUTISTA</t>
  </si>
  <si>
    <t>LEOFANTI RENZO</t>
  </si>
  <si>
    <t>DONADIO AGUSTIN</t>
  </si>
  <si>
    <t>VIALI NEHUEN</t>
  </si>
  <si>
    <t>SANTANA PEDRO</t>
  </si>
  <si>
    <t>ARRIGHI LORENZO</t>
  </si>
  <si>
    <t>PORTA ARAOZ BAY JEREMIAS</t>
  </si>
  <si>
    <t>CONSTENLA VALENTINO</t>
  </si>
  <si>
    <t>ZANETTA MAXIMO</t>
  </si>
  <si>
    <t>TEPPER CASARES JEREMIAS</t>
  </si>
  <si>
    <t>MARTIN IGNACIO</t>
  </si>
  <si>
    <t>RAMPEZOTTI BARTOLOME</t>
  </si>
  <si>
    <t>ANGENSCHEIDT MATIAS</t>
  </si>
  <si>
    <t>DEL RIO DAVID</t>
  </si>
  <si>
    <t>SALVI SANTINO</t>
  </si>
  <si>
    <t>PATTI NICOLAS</t>
  </si>
  <si>
    <t>DE LOS SANTOS NICOLAS</t>
  </si>
  <si>
    <t>VALDEZ JUAN SEGUNDO</t>
  </si>
  <si>
    <t>JENKINS STEVE</t>
  </si>
  <si>
    <t>MORDENTTI SANTIAGO</t>
  </si>
  <si>
    <t>VERELLEN FELICITAS</t>
  </si>
  <si>
    <t>ACHEN ALDANA</t>
  </si>
  <si>
    <t>CACACE ISABELLA</t>
  </si>
  <si>
    <t>TRENCH JULIA</t>
  </si>
  <si>
    <t>VIALI MARTIN</t>
  </si>
  <si>
    <t>PATTI VICENTE</t>
  </si>
  <si>
    <t>OLDANO  SANTINO</t>
  </si>
  <si>
    <t>CACACE BLAS</t>
  </si>
  <si>
    <t>GALOPO SANTINO</t>
  </si>
  <si>
    <t>RAMPEZOTTI JUSTINA</t>
  </si>
  <si>
    <t>JENKINS UMA</t>
  </si>
  <si>
    <t>QUARATI BENITO</t>
  </si>
  <si>
    <t>VINAR VENICIO</t>
  </si>
  <si>
    <t>ROLDAN FELIPE</t>
  </si>
  <si>
    <t>LIRES DI NEZA MATIAS</t>
  </si>
  <si>
    <t>VINAR MILO</t>
  </si>
  <si>
    <t>ABBATE FRANCISCO</t>
  </si>
  <si>
    <t>VINAR SANTINO</t>
  </si>
  <si>
    <t>RANDAZZO MATEO</t>
  </si>
  <si>
    <t>CRUZ AUGUSTO</t>
  </si>
  <si>
    <t>ECHEGOYEN JAIME</t>
  </si>
  <si>
    <t>MOYANO JOAQUIN URIEL</t>
  </si>
  <si>
    <t>RODRIGUEZ ESTEFANIA</t>
  </si>
  <si>
    <t>ANAYA MACARENA</t>
  </si>
  <si>
    <t>PORCEL MARGARITA</t>
  </si>
  <si>
    <t>PORCEL ALFONSINA</t>
  </si>
  <si>
    <t>BIONDELI ALEGRA</t>
  </si>
  <si>
    <t>NASSR MARTIN</t>
  </si>
  <si>
    <t>MOCHEN FRANCISCO</t>
  </si>
  <si>
    <t>JARQUE TOMAS</t>
  </si>
  <si>
    <t>LUCHETTA VALENTIN</t>
  </si>
  <si>
    <t>TOBLER SANTIAGO</t>
  </si>
  <si>
    <t>NONTALA CANDELARIA</t>
  </si>
  <si>
    <t>SERRES JOSEFINA</t>
  </si>
  <si>
    <t>STARZENSKI IAN</t>
  </si>
  <si>
    <t>GALLELLI FRANCO ALEJANDRO</t>
  </si>
  <si>
    <t>MORUA CARIAC SANTIAGO</t>
  </si>
  <si>
    <t>CARACOIX PEDRO</t>
  </si>
  <si>
    <t>CABANILLAS NICOLAS</t>
  </si>
  <si>
    <t>DIAZ MARTINIANO</t>
  </si>
  <si>
    <t>MORAN  VALENTINA</t>
  </si>
  <si>
    <t>OLIVERI ANGIE</t>
  </si>
  <si>
    <t>POLITA NUÑEZ MAITE</t>
  </si>
  <si>
    <t>COLOMBIER JULIA</t>
  </si>
  <si>
    <t>CABRERA VALENTINA</t>
  </si>
  <si>
    <t>LEON CAMPOS IARA</t>
  </si>
  <si>
    <t>VERELLEN JUSTINA</t>
  </si>
  <si>
    <t>MOYANO MAYRA</t>
  </si>
  <si>
    <t>PRIOLETO ALMA</t>
  </si>
  <si>
    <t>SUAREZ LUCIA</t>
  </si>
  <si>
    <t>OLIVERI ANGELINA</t>
  </si>
  <si>
    <t>MORAN VALENTINA</t>
  </si>
  <si>
    <t>PRIOLETTO ALMA</t>
  </si>
  <si>
    <t>MOYANO MAYRA BELEN</t>
  </si>
  <si>
    <t>OLDANO BAUTISTA</t>
  </si>
  <si>
    <t>TEPER CACERES JEREMIAS</t>
  </si>
  <si>
    <t>RAMPEZZOTI BARTOLOME</t>
  </si>
  <si>
    <t>OLDANO SANTINO</t>
  </si>
  <si>
    <t>SERRES SCHEFFER JOSEFINA</t>
  </si>
  <si>
    <t>ROLADAN FELIPE</t>
  </si>
  <si>
    <t>VIERNES 08 DE FEBRERO DE 2019</t>
  </si>
  <si>
    <t>RAMPEZZOTTI JUSTINA</t>
  </si>
  <si>
    <t>ROBLES FACUNDO FEDERICO</t>
  </si>
  <si>
    <t>DAMAS</t>
  </si>
  <si>
    <t>36° TORNEO AMISTAD</t>
  </si>
  <si>
    <t>CABALLEROS JUVENILES (CLASES  97 - 98 - 99  - 00 - 01 - 02 Y 03)</t>
  </si>
  <si>
    <t>DAMAS JUVENILES (CLASES  97 - 98 - 99  - 00 - 01 - 02 Y 03)</t>
  </si>
  <si>
    <t>CABALLEROS MENORES ( CLASES  04 - 05 Y 06 )</t>
  </si>
  <si>
    <t>DAMAS MENORES ( CLASES  04 - 05 Y 06 )</t>
  </si>
  <si>
    <t>CABALLEROS MENORES DE 15 AÑOS ( CLASES 07 Y Posteriores )</t>
  </si>
  <si>
    <t>DAMAS MENORES DE 15 AÑOS ( CLASES 07 Y POSTERIORES )</t>
  </si>
  <si>
    <t>MIERCOLES 09; JUEVES 10 Y VIERNES 11 DE FEBRERO DE 2022</t>
  </si>
  <si>
    <t>MIERCOLES 06; JUEVES 07 Y VIERNES 08 DE FEBRERO DE 2022</t>
  </si>
  <si>
    <t>CABALLEROS MENORES DE 13 AÑOS ( CLASES 08 Y POSTERIORES )</t>
  </si>
  <si>
    <t>6 VUELTAS DE 9 HOYOS MEDAL PLAY</t>
  </si>
  <si>
    <t>JUEVES 10 Y VIERNES 11 DE FEBRERO DE 2022</t>
  </si>
  <si>
    <t>DOS VUELTAS DE 9 HOYOS MEDAL PLAY</t>
  </si>
  <si>
    <t>ALBATROS - CABALLEROS CLASES 09 - 10 -</t>
  </si>
  <si>
    <t>1° GROSS</t>
  </si>
  <si>
    <t>2° GROSS</t>
  </si>
  <si>
    <t>RONDA 1</t>
  </si>
  <si>
    <t>RONDA 2</t>
  </si>
  <si>
    <t>RONDA 3</t>
  </si>
  <si>
    <t>MENORES SIN HCP Y CON HCP JUNIOR</t>
  </si>
  <si>
    <t>ALBATROS DAMAS - CABALLEROS CLASES 09 - 10 -</t>
  </si>
  <si>
    <t>EAGLES - CABALLEROS CLASES 11 - 12 -</t>
  </si>
  <si>
    <t>EAGLES - DAMAS CLASES 11 - 12 -</t>
  </si>
  <si>
    <t>BIRDIES - CABALLEROS CLASES 2013 Y POSTERIORES</t>
  </si>
  <si>
    <t>BIRDIES - DAMAS CLASES 2013 Y POSTERIORES</t>
  </si>
  <si>
    <t>PROMOCIONALES A HCP. MIXTA</t>
  </si>
  <si>
    <t>MISDORP FRANCO</t>
  </si>
  <si>
    <t>MARTINDALE C.C.</t>
  </si>
  <si>
    <t>LOUREIRO JUAN MARTIN</t>
  </si>
  <si>
    <t>ACUÑA TOBIAS</t>
  </si>
  <si>
    <t>GARCIA VEIGA RAMIRO</t>
  </si>
  <si>
    <t>LOMAS</t>
  </si>
  <si>
    <t>GUEVARA GUIDO</t>
  </si>
  <si>
    <t xml:space="preserve">CMDP </t>
  </si>
  <si>
    <t>ALI JOAQUIN</t>
  </si>
  <si>
    <t>ESTANCIA LA RINCONADA</t>
  </si>
  <si>
    <t>ROSAS IGNACIO</t>
  </si>
  <si>
    <t>NASSR TOMAS FRANCISCO</t>
  </si>
  <si>
    <t>BILBAO FRANCISCO EUGENIO</t>
  </si>
  <si>
    <t>DECAROLI NICOLAS</t>
  </si>
  <si>
    <t>JOCKEY CLUB ROSARIO</t>
  </si>
  <si>
    <t>FERNANDEZ FRANCISCO</t>
  </si>
  <si>
    <t>DI IORIO GIANLUCA</t>
  </si>
  <si>
    <t>BRISIGHELLI LUCA</t>
  </si>
  <si>
    <t>CERONO ENZO</t>
  </si>
  <si>
    <t>MARTINEZ FERMIN DIEGO</t>
  </si>
  <si>
    <t>LOS LAGARTOS C.C.</t>
  </si>
  <si>
    <t>ACEVEDO RAMIRO VALENTIN</t>
  </si>
  <si>
    <t>RANELAGH GOLF</t>
  </si>
  <si>
    <t>MASSARONI CONSTANTINO</t>
  </si>
  <si>
    <t>ARECO GOLF</t>
  </si>
  <si>
    <t>SUAREZ FELIPE</t>
  </si>
  <si>
    <t xml:space="preserve">VILLA MARÍA GOLF CLUB </t>
  </si>
  <si>
    <t>BERCHOT TOMAS</t>
  </si>
  <si>
    <t>DABOS BENJAMIN</t>
  </si>
  <si>
    <t>OJEA MANUEL</t>
  </si>
  <si>
    <t xml:space="preserve">MERCEDES G. C. </t>
  </si>
  <si>
    <t>LEOFANTI DANTE SALVADOR</t>
  </si>
  <si>
    <t>ELICHIRIBEHETY RICARDO JUAN</t>
  </si>
  <si>
    <t>REPETTO JUAN CRUZ</t>
  </si>
  <si>
    <t>GRAU IGNACIO</t>
  </si>
  <si>
    <t>LAS MULITAS</t>
  </si>
  <si>
    <t>CASAS ZALAZAR JOAQUIN</t>
  </si>
  <si>
    <t>SAN JORGE GOLF CLUB</t>
  </si>
  <si>
    <t>GUZMAN BONET MANUEL</t>
  </si>
  <si>
    <t>GOLFCLUB JOSE JURADO</t>
  </si>
  <si>
    <t>ESCUDERO LUCAS</t>
  </si>
  <si>
    <t>NAUTICO SAN ISIDRO</t>
  </si>
  <si>
    <t>GOTI JULIO</t>
  </si>
  <si>
    <t>PISARENKO SEVERIANO</t>
  </si>
  <si>
    <t>JOCKEY CLUB ARGENTINO</t>
  </si>
  <si>
    <t>GARRO AGUSTIN</t>
  </si>
  <si>
    <t>JOCKEY CLUB SANTA ROSA</t>
  </si>
  <si>
    <t>PEREZ SANTANDREA FERMIN</t>
  </si>
  <si>
    <t>DOMINGUEZ MAXIMILIANO LUIS</t>
  </si>
  <si>
    <t>SAN NICOLAS GOLF CLUB</t>
  </si>
  <si>
    <t>ORTALE FELIPE</t>
  </si>
  <si>
    <t>FIGUERA VICTOR</t>
  </si>
  <si>
    <t>BOULOGNE GOLF CLUB</t>
  </si>
  <si>
    <t>PEREYRA ARANDIA SANTIAGO</t>
  </si>
  <si>
    <t>BERENGENO SANTINO MARIO</t>
  </si>
  <si>
    <t>BINDI FACUNDO</t>
  </si>
  <si>
    <t>GOLF CLUB VILLA MERCEDES</t>
  </si>
  <si>
    <t>MOIONI DANTE</t>
  </si>
  <si>
    <t>LEYES LASMARTRES GERVASIO</t>
  </si>
  <si>
    <t>CLUB DE CAMPO MENDOZA</t>
  </si>
  <si>
    <t>FERRER FRANCISCO</t>
  </si>
  <si>
    <t>ALVAREZ BALLADARES BAUTISTA</t>
  </si>
  <si>
    <t>CAMERANESI CIRO</t>
  </si>
  <si>
    <t>GOLFER'S C.C.</t>
  </si>
  <si>
    <t>SAFE FRANCO</t>
  </si>
  <si>
    <t>GUIDO FELIPE BENJAMIN</t>
  </si>
  <si>
    <t>LOMBISANO JULIAN</t>
  </si>
  <si>
    <t>SAN ISIDRO GC</t>
  </si>
  <si>
    <t>FERNANDEZ BETOLAZA JERONIMO</t>
  </si>
  <si>
    <t>EL CEIBO GOLF</t>
  </si>
  <si>
    <t>PUTZ TOMAS ALEJO</t>
  </si>
  <si>
    <t>ROLON FRANCISCO</t>
  </si>
  <si>
    <t>MANCINI FELIX</t>
  </si>
  <si>
    <t>MASOERO BAUTISTA</t>
  </si>
  <si>
    <t>BREZIK BAUTISTA</t>
  </si>
  <si>
    <t>SPORTING CLUB CORRAL DE BUSTOS</t>
  </si>
  <si>
    <t>GONZALEZ PINI CONRADO JOSE</t>
  </si>
  <si>
    <t>CAE OLAVARRIA</t>
  </si>
  <si>
    <t>DATOLA SANTINO</t>
  </si>
  <si>
    <t>SALVI BENICIO</t>
  </si>
  <si>
    <t>SALANITRO TOMAS</t>
  </si>
  <si>
    <t>CERESETO AUGUSTO</t>
  </si>
  <si>
    <t>FERNANDEZ BETOLAZA SEGUNDO</t>
  </si>
  <si>
    <t>GAYTAN MARCOS</t>
  </si>
  <si>
    <t>SANTA CRUZ PEDRO</t>
  </si>
  <si>
    <t>GERBINO ARAUJO THIAGO VALENTIN</t>
  </si>
  <si>
    <t>PAGANTI ZENON</t>
  </si>
  <si>
    <t>GOLF CLUB PEHUAJO</t>
  </si>
  <si>
    <t>MALAGA MATIAS</t>
  </si>
  <si>
    <t>FLUGUEL LUCAS IGNACIO</t>
  </si>
  <si>
    <t>GRANDINETTI ANTONIO</t>
  </si>
  <si>
    <t>GOLF CLUB AZUL</t>
  </si>
  <si>
    <t>LABARTHE JOAQUIN</t>
  </si>
  <si>
    <t>MONJE COLOMBO SATHYA ANIL</t>
  </si>
  <si>
    <t>PARAISO</t>
  </si>
  <si>
    <t>RAMINGER JOAQUIN NICANOR</t>
  </si>
  <si>
    <t>BONAVIA FRANCISCO JOSE</t>
  </si>
  <si>
    <t>ARGENTINO MARCOS JUAREZ</t>
  </si>
  <si>
    <t>PORTA ARAOZ JEREMIAS</t>
  </si>
  <si>
    <t>MARGARITINI SANTINO</t>
  </si>
  <si>
    <t>BARRANCAS GOLF CLUB</t>
  </si>
  <si>
    <t>GIMENEZ QUIROGA GONZALO</t>
  </si>
  <si>
    <t>OLIVOS GC</t>
  </si>
  <si>
    <t xml:space="preserve">TORRENS PEDRO </t>
  </si>
  <si>
    <t>COMAHUE</t>
  </si>
  <si>
    <t>JUAN RAMON JOAQUIN</t>
  </si>
  <si>
    <t>SAN MARTIN G.C.</t>
  </si>
  <si>
    <t>GRAU AGUSTIN</t>
  </si>
  <si>
    <t>MISDORP LUIGI ALEJANDRO</t>
  </si>
  <si>
    <t>FERNANDEZ ALBERTI FRANCO</t>
  </si>
  <si>
    <t>ABRIL CLUB DE CAMPO</t>
  </si>
  <si>
    <t>SANTA CRUZ JOSE</t>
  </si>
  <si>
    <t>GIORDANI TOMAS</t>
  </si>
  <si>
    <t>DIAZ OVIEDO MARTINIANO</t>
  </si>
  <si>
    <t>DURINGER BENJAMIN</t>
  </si>
  <si>
    <t>RAMPEZZOTTI BARTOLOME</t>
  </si>
  <si>
    <t>GUERENDIAIN FERMIN</t>
  </si>
  <si>
    <t>SARASOLA JOSE MANUEL</t>
  </si>
  <si>
    <t>GCD</t>
  </si>
  <si>
    <t xml:space="preserve">ROLON ESTANISLAO </t>
  </si>
  <si>
    <t>LANDI AGUSTIN</t>
  </si>
  <si>
    <t xml:space="preserve">LANDI SANTIAGO </t>
  </si>
  <si>
    <t>GONZALEZ LUIS JOAQUIN</t>
  </si>
  <si>
    <t>GOTI MIGUEL</t>
  </si>
  <si>
    <t>LANCELOTTI VALENTINO</t>
  </si>
  <si>
    <t>PROBICITO IGNACIO</t>
  </si>
  <si>
    <t xml:space="preserve">JUAREZ GOÑI FRANCISCO </t>
  </si>
  <si>
    <t>SARASOLA FEDERICO</t>
  </si>
  <si>
    <t>BREZIK BALTAZAR</t>
  </si>
  <si>
    <t>HAUQUI JUAN IGNACIO</t>
  </si>
  <si>
    <t>CASTRO JUAN IGNACIO</t>
  </si>
  <si>
    <t>RODRIGUEZ LUCIANO</t>
  </si>
  <si>
    <t>ML</t>
  </si>
  <si>
    <t>MONTES JOAQUIN</t>
  </si>
  <si>
    <t>GAITAN ANTONIO</t>
  </si>
  <si>
    <t>DE MARTINO AGUSTIN</t>
  </si>
  <si>
    <t>SUAREZ MILAGROS</t>
  </si>
  <si>
    <t>CORIA DI RENZO MARIA EMILIA</t>
  </si>
  <si>
    <t>PERGOLINI FAUSTINA</t>
  </si>
  <si>
    <t>ROSARIO GOLF CLUB</t>
  </si>
  <si>
    <t>AYESA SOFIA ITZIAR</t>
  </si>
  <si>
    <t>MARTIN IARA</t>
  </si>
  <si>
    <t>ALDANA MERCEDES</t>
  </si>
  <si>
    <t>HARAS SANTA MARIA</t>
  </si>
  <si>
    <t>RAMPOLDI SARA ALESSIA</t>
  </si>
  <si>
    <t>DOMINE MAGDALENA</t>
  </si>
  <si>
    <t>RIO CUARTO GOLF CLUB</t>
  </si>
  <si>
    <t>FOIGEL LARA FERNANDA</t>
  </si>
  <si>
    <t>ERRECART GIMENA</t>
  </si>
  <si>
    <t>ARTIGAS PINHEIRO BEATRIZ</t>
  </si>
  <si>
    <t>BRASIL</t>
  </si>
  <si>
    <t>GIORDANI CAMILA</t>
  </si>
  <si>
    <t>ARRAIGADA CAMILA MAILEN</t>
  </si>
  <si>
    <t>CLUB S. Y D. BARTOLOME MITRE</t>
  </si>
  <si>
    <t>LOBOS AMBAR</t>
  </si>
  <si>
    <t>BASILICO DELFINA</t>
  </si>
  <si>
    <t>C. C. LA MARTONA</t>
  </si>
  <si>
    <t>FRECHERO JUSTINA</t>
  </si>
  <si>
    <t>MORAN ASTESANO VALENTINA</t>
  </si>
  <si>
    <t>PEROTTI SANTAMARINA VICTORIA</t>
  </si>
  <si>
    <t xml:space="preserve">GIORDANI MILAGROS </t>
  </si>
  <si>
    <t>DEPREZ UMMA</t>
  </si>
  <si>
    <t>CAMERANESI CONSTANZA</t>
  </si>
  <si>
    <t xml:space="preserve">JENKINS UMA </t>
  </si>
  <si>
    <t>MUGURUZA SOL</t>
  </si>
  <si>
    <t>DE MARTINO BERNARDITA</t>
  </si>
  <si>
    <t>RANDO LARRAIN OLIVIA</t>
  </si>
  <si>
    <t>SAN ANDRES G.C.</t>
  </si>
  <si>
    <t>DANIEL KATJA</t>
  </si>
  <si>
    <t>STIER RENATA</t>
  </si>
  <si>
    <t>P</t>
  </si>
  <si>
    <t>L</t>
  </si>
  <si>
    <t>D</t>
  </si>
  <si>
    <t>E</t>
  </si>
  <si>
    <t>S</t>
  </si>
  <si>
    <t>C</t>
  </si>
  <si>
    <t>TACURU SOCIAL CLUB</t>
  </si>
  <si>
    <t>VARELA FRANCISCO</t>
  </si>
  <si>
    <t>BENITEZ JOAQUIN</t>
  </si>
  <si>
    <t>PEREZ RAVENTOS MATEO</t>
  </si>
  <si>
    <t>CEJAS SANTIAGO</t>
  </si>
  <si>
    <t>PORTIS SANTIAGO</t>
  </si>
  <si>
    <t>GALOPPO SANTINO</t>
  </si>
  <si>
    <t>REYNOSA JOAQUIN</t>
  </si>
  <si>
    <t>CICCOLA RODRIGO</t>
  </si>
  <si>
    <t>FERNANDEZ GONDRA MATIAS</t>
  </si>
  <si>
    <t>DIEGUEZ LIBERTO SANTIAGO MATIAS</t>
  </si>
  <si>
    <t>PACHECO GOLF CLUB</t>
  </si>
  <si>
    <t>TORRENS LUCAS</t>
  </si>
  <si>
    <t>PILAR GOLF CLUB</t>
  </si>
  <si>
    <t>GIOVANI JAVIER MELERA</t>
  </si>
  <si>
    <t>MACIAS JUSTO</t>
  </si>
  <si>
    <t>CHACO GOLF CLUB</t>
  </si>
  <si>
    <t>OLGUIN ORMAECHEA EZEQUIEL</t>
  </si>
  <si>
    <t>JONES PODELEY BAUTISTA</t>
  </si>
  <si>
    <t>PALERMO</t>
  </si>
  <si>
    <t>STRAY FERNANDO SEAN</t>
  </si>
  <si>
    <t>DE LA TORRE BENJAMIN</t>
  </si>
  <si>
    <t>CALEGARIS TIAGO</t>
  </si>
  <si>
    <t>CGCP</t>
  </si>
  <si>
    <t>MA KARTHE PUCILLO MIA</t>
  </si>
  <si>
    <t>CARRILLO ANA PAULA</t>
  </si>
  <si>
    <t>ITUZAINGO GOLF CLUB</t>
  </si>
  <si>
    <t>MEDINILLA PILAR</t>
  </si>
  <si>
    <t>HAUQUI MANUEL</t>
  </si>
  <si>
    <t>CICCOLA SANTINO</t>
  </si>
  <si>
    <t>PARDO LORENZO</t>
  </si>
  <si>
    <t>ZUBIZARRETA MATEO</t>
  </si>
  <si>
    <t>PARASUCO AXEL GONZALO</t>
  </si>
  <si>
    <t>LAGOS TOMAS</t>
  </si>
  <si>
    <t>FALCON PERRETTI ORESTE JONAS</t>
  </si>
  <si>
    <t>CHUQUER GONZALEZ BAUTISTA</t>
  </si>
  <si>
    <t>OLIVOS GOLF CLUB</t>
  </si>
  <si>
    <t>KALINOWSKI IVO</t>
  </si>
  <si>
    <t>GENTILE MARTINO</t>
  </si>
  <si>
    <t>CROVATO RAMIRO</t>
  </si>
  <si>
    <t>DI IORIO FELIPE</t>
  </si>
  <si>
    <t>FOLGUERAS AUGUSTO</t>
  </si>
  <si>
    <t>VGGC</t>
  </si>
  <si>
    <t>FOLGUERAS LAUTARO</t>
  </si>
  <si>
    <t>FERNANDEZ BETOLAZA IÑAKI</t>
  </si>
  <si>
    <t>WAGNER OLIVER</t>
  </si>
  <si>
    <t>GOTI ALFONSO</t>
  </si>
  <si>
    <t>MORELLO SANTIAGO</t>
  </si>
  <si>
    <t>CASTRO SANTINO</t>
  </si>
  <si>
    <t>MEDINILLA MANUEL</t>
  </si>
  <si>
    <t>ETCHEVERRY PEDRO</t>
  </si>
  <si>
    <t>CEJAS CATALINA</t>
  </si>
  <si>
    <t>BIONDELLI ALLEGRA</t>
  </si>
  <si>
    <t>SALANUEVA JULIANA</t>
  </si>
  <si>
    <t>POLITA NUÑEZ LUCIA</t>
  </si>
  <si>
    <t>BERENGENO JOAQUINA</t>
  </si>
  <si>
    <t>MARTIN MILENA</t>
  </si>
  <si>
    <t>DEL FRESNO MARIA</t>
  </si>
  <si>
    <t>NORDELTA GOLF CLUB</t>
  </si>
  <si>
    <t>TESONIERO MORENA ALMA</t>
  </si>
  <si>
    <t>RAMPEZZOTI JUSTINA</t>
  </si>
  <si>
    <t>VEIGA MARTINA RENATA</t>
  </si>
  <si>
    <t>ARANO MACARENA</t>
  </si>
  <si>
    <t>FLORES BELLINI IGNACIO</t>
  </si>
  <si>
    <t>CHOCO HIPOLITO</t>
  </si>
  <si>
    <t>CICCOLA FRANCESCO</t>
  </si>
  <si>
    <t>MONTENEGRO BENJAMIN</t>
  </si>
  <si>
    <t>LAMORTE JUAN SEBASTIAN</t>
  </si>
  <si>
    <t>CG</t>
  </si>
  <si>
    <t>ELICHIRIBEHETY PEDRO</t>
  </si>
  <si>
    <t>ELICHIRIBEHETY TOMAS</t>
  </si>
  <si>
    <t>RIVAS BAUTISTA</t>
  </si>
  <si>
    <t>JUAREZ GOÑI BENJAMIN</t>
  </si>
  <si>
    <t>MORELLO JUAN</t>
  </si>
  <si>
    <t>BERROETA SEGUNDO</t>
  </si>
  <si>
    <t>WAGNER THOMAS</t>
  </si>
  <si>
    <t>SCEVOLA VICENTE</t>
  </si>
  <si>
    <t>JUNIN GOLF CLUB</t>
  </si>
  <si>
    <t>STRAY ENRIQUE WALDEMAR</t>
  </si>
  <si>
    <t>CANNELLI ESMERALDA</t>
  </si>
  <si>
    <t>LEOFANTI BIANCA EMILIA</t>
  </si>
  <si>
    <t>SORRIBAS DELFINA</t>
  </si>
  <si>
    <t>CAPANI FRANCESCA</t>
  </si>
  <si>
    <t>CONTE BIANCA</t>
  </si>
  <si>
    <t>SORRIBAS MANUEL</t>
  </si>
  <si>
    <t>MORELLO BAUTISTA</t>
  </si>
  <si>
    <t>ASTESANO FERMIN</t>
  </si>
  <si>
    <t>BENGOLEA BORJA</t>
  </si>
  <si>
    <t>BIONDELLI BOSSO ANGELINA</t>
  </si>
  <si>
    <t>DE ROSA BRUNO</t>
  </si>
  <si>
    <t>ECHEGOYEN CIRILO</t>
  </si>
  <si>
    <t>ECHEGOYEN GENARO</t>
  </si>
  <si>
    <t>ECHEGOYEN HILARIO</t>
  </si>
  <si>
    <t>PORCEL RENZO</t>
  </si>
  <si>
    <t>VALDEZ ESCOBAR SIDNEY REBECA</t>
  </si>
  <si>
    <t>BARRAGAN LEOFANTI BENICIO</t>
  </si>
  <si>
    <t>MA KARTHE FRANCISCO</t>
  </si>
  <si>
    <t>BERIGUISTAIN VALENTINO</t>
  </si>
  <si>
    <t>DOS VUELTAS DE 5 HOYOS MEDAL PLAY</t>
  </si>
  <si>
    <t>MASTROVITO FRANCISCO</t>
  </si>
  <si>
    <t>CARMAN HILARIO</t>
  </si>
  <si>
    <t>1°Neto</t>
  </si>
  <si>
    <t>1° S/V Gral</t>
  </si>
  <si>
    <t>1°NETO</t>
  </si>
  <si>
    <t>2°Neto</t>
  </si>
</sst>
</file>

<file path=xl/styles.xml><?xml version="1.0" encoding="utf-8"?>
<styleSheet xmlns="http://schemas.openxmlformats.org/spreadsheetml/2006/main">
  <numFmts count="1">
    <numFmt numFmtId="164" formatCode="dd/mm/yyyy;@"/>
  </numFmts>
  <fonts count="44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7" tint="-0.249977111117893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sz val="12"/>
      <name val="Wingdings 2"/>
      <family val="1"/>
      <charset val="2"/>
    </font>
    <font>
      <b/>
      <u/>
      <sz val="2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5"/>
      <color indexed="17"/>
      <name val="Arial"/>
      <family val="2"/>
    </font>
    <font>
      <b/>
      <sz val="15"/>
      <color rgb="FFFF0000"/>
      <name val="Arial"/>
      <family val="2"/>
    </font>
    <font>
      <sz val="15"/>
      <color rgb="FF008E40"/>
      <name val="Arial"/>
      <family val="2"/>
    </font>
    <font>
      <b/>
      <sz val="15"/>
      <color rgb="FF008E40"/>
      <name val="Arial"/>
      <family val="2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7" fillId="0" borderId="0"/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6" xfId="0" applyFont="1" applyFill="1" applyBorder="1"/>
    <xf numFmtId="0" fontId="4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15" fillId="0" borderId="8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4" fillId="0" borderId="0" xfId="0" applyFont="1"/>
    <xf numFmtId="0" fontId="27" fillId="0" borderId="0" xfId="0" applyFont="1"/>
    <xf numFmtId="0" fontId="30" fillId="0" borderId="0" xfId="0" applyFont="1" applyFill="1" applyAlignment="1">
      <alignment horizontal="center"/>
    </xf>
    <xf numFmtId="0" fontId="27" fillId="0" borderId="0" xfId="0" applyFont="1" applyFill="1"/>
    <xf numFmtId="20" fontId="27" fillId="0" borderId="30" xfId="0" applyNumberFormat="1" applyFont="1" applyFill="1" applyBorder="1" applyAlignment="1">
      <alignment horizontal="center"/>
    </xf>
    <xf numFmtId="0" fontId="27" fillId="0" borderId="31" xfId="0" applyFont="1" applyFill="1" applyBorder="1"/>
    <xf numFmtId="0" fontId="27" fillId="0" borderId="32" xfId="0" applyFont="1" applyFill="1" applyBorder="1"/>
    <xf numFmtId="0" fontId="27" fillId="0" borderId="32" xfId="0" applyFont="1" applyFill="1" applyBorder="1" applyAlignment="1">
      <alignment horizontal="center"/>
    </xf>
    <xf numFmtId="0" fontId="31" fillId="0" borderId="32" xfId="0" applyFont="1" applyFill="1" applyBorder="1"/>
    <xf numFmtId="0" fontId="31" fillId="0" borderId="33" xfId="0" applyFont="1" applyFill="1" applyBorder="1" applyAlignment="1">
      <alignment horizontal="center"/>
    </xf>
    <xf numFmtId="0" fontId="27" fillId="0" borderId="6" xfId="0" applyFont="1" applyFill="1" applyBorder="1"/>
    <xf numFmtId="0" fontId="27" fillId="0" borderId="34" xfId="0" applyFont="1" applyFill="1" applyBorder="1"/>
    <xf numFmtId="0" fontId="27" fillId="0" borderId="3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16" xfId="0" applyFont="1" applyFill="1" applyBorder="1"/>
    <xf numFmtId="0" fontId="27" fillId="0" borderId="35" xfId="0" applyFont="1" applyFill="1" applyBorder="1"/>
    <xf numFmtId="0" fontId="27" fillId="0" borderId="35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32" fillId="0" borderId="34" xfId="0" applyFont="1" applyFill="1" applyBorder="1"/>
    <xf numFmtId="0" fontId="32" fillId="0" borderId="34" xfId="0" applyFont="1" applyFill="1" applyBorder="1" applyAlignment="1">
      <alignment horizontal="center"/>
    </xf>
    <xf numFmtId="20" fontId="27" fillId="0" borderId="19" xfId="0" applyNumberFormat="1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16" fillId="0" borderId="0" xfId="0" applyFont="1" applyFill="1"/>
    <xf numFmtId="0" fontId="27" fillId="0" borderId="38" xfId="0" applyFont="1" applyFill="1" applyBorder="1"/>
    <xf numFmtId="20" fontId="27" fillId="0" borderId="39" xfId="0" applyNumberFormat="1" applyFont="1" applyFill="1" applyBorder="1" applyAlignment="1">
      <alignment horizontal="center"/>
    </xf>
    <xf numFmtId="20" fontId="27" fillId="0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41" xfId="0" applyFont="1" applyFill="1" applyBorder="1"/>
    <xf numFmtId="0" fontId="27" fillId="0" borderId="42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0" xfId="0" applyFont="1" applyFill="1" applyBorder="1"/>
    <xf numFmtId="0" fontId="7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7" fillId="0" borderId="42" xfId="0" applyFont="1" applyFill="1" applyBorder="1"/>
    <xf numFmtId="0" fontId="27" fillId="0" borderId="5" xfId="0" quotePrefix="1" applyFont="1" applyFill="1" applyBorder="1" applyAlignment="1">
      <alignment horizontal="center"/>
    </xf>
    <xf numFmtId="0" fontId="27" fillId="0" borderId="34" xfId="0" quotePrefix="1" applyFont="1" applyFill="1" applyBorder="1" applyAlignment="1">
      <alignment horizontal="center"/>
    </xf>
    <xf numFmtId="0" fontId="27" fillId="0" borderId="4" xfId="0" quotePrefix="1" applyFont="1" applyFill="1" applyBorder="1" applyAlignment="1">
      <alignment horizontal="center"/>
    </xf>
    <xf numFmtId="0" fontId="27" fillId="0" borderId="35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5" fillId="0" borderId="0" xfId="0" applyFont="1" applyFill="1"/>
    <xf numFmtId="164" fontId="14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34" xfId="0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164" fontId="16" fillId="0" borderId="0" xfId="0" applyNumberFormat="1" applyFont="1" applyFill="1"/>
    <xf numFmtId="0" fontId="14" fillId="0" borderId="0" xfId="0" applyFont="1" applyFill="1"/>
    <xf numFmtId="0" fontId="14" fillId="0" borderId="14" xfId="0" applyFont="1" applyFill="1" applyBorder="1" applyAlignment="1">
      <alignment horizontal="center"/>
    </xf>
    <xf numFmtId="164" fontId="16" fillId="0" borderId="34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35" xfId="0" applyFont="1" applyFill="1" applyBorder="1" applyAlignment="1">
      <alignment horizontal="center"/>
    </xf>
    <xf numFmtId="164" fontId="16" fillId="0" borderId="35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16" fillId="14" borderId="6" xfId="0" applyFont="1" applyFill="1" applyBorder="1" applyAlignment="1">
      <alignment horizontal="center"/>
    </xf>
    <xf numFmtId="0" fontId="16" fillId="14" borderId="34" xfId="0" applyFont="1" applyFill="1" applyBorder="1" applyAlignment="1">
      <alignment horizontal="center"/>
    </xf>
    <xf numFmtId="0" fontId="14" fillId="14" borderId="4" xfId="0" quotePrefix="1" applyFont="1" applyFill="1" applyBorder="1" applyAlignment="1">
      <alignment horizontal="center"/>
    </xf>
    <xf numFmtId="0" fontId="16" fillId="14" borderId="16" xfId="0" applyFont="1" applyFill="1" applyBorder="1" applyAlignment="1">
      <alignment horizontal="center"/>
    </xf>
    <xf numFmtId="0" fontId="16" fillId="14" borderId="35" xfId="0" applyFont="1" applyFill="1" applyBorder="1" applyAlignment="1">
      <alignment horizontal="center"/>
    </xf>
    <xf numFmtId="0" fontId="14" fillId="14" borderId="5" xfId="0" quotePrefix="1" applyFont="1" applyFill="1" applyBorder="1" applyAlignment="1">
      <alignment horizontal="center"/>
    </xf>
    <xf numFmtId="0" fontId="14" fillId="14" borderId="6" xfId="0" quotePrefix="1" applyFont="1" applyFill="1" applyBorder="1" applyAlignment="1">
      <alignment horizontal="center"/>
    </xf>
    <xf numFmtId="0" fontId="14" fillId="14" borderId="16" xfId="0" quotePrefix="1" applyFont="1" applyFill="1" applyBorder="1" applyAlignment="1">
      <alignment horizontal="center"/>
    </xf>
    <xf numFmtId="0" fontId="16" fillId="14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5" xfId="0" applyFont="1" applyBorder="1" applyAlignment="1">
      <alignment horizontal="center"/>
    </xf>
    <xf numFmtId="0" fontId="1" fillId="0" borderId="27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left"/>
    </xf>
    <xf numFmtId="0" fontId="18" fillId="0" borderId="0" xfId="0" applyFont="1" applyFill="1"/>
    <xf numFmtId="0" fontId="24" fillId="0" borderId="0" xfId="0" applyFont="1" applyFill="1"/>
    <xf numFmtId="0" fontId="27" fillId="0" borderId="11" xfId="0" applyFont="1" applyFill="1" applyBorder="1" applyAlignment="1">
      <alignment horizontal="center"/>
    </xf>
    <xf numFmtId="0" fontId="27" fillId="0" borderId="45" xfId="0" applyFont="1" applyFill="1" applyBorder="1"/>
    <xf numFmtId="0" fontId="30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27" fillId="0" borderId="34" xfId="0" applyFont="1" applyBorder="1"/>
    <xf numFmtId="0" fontId="27" fillId="12" borderId="34" xfId="0" applyFont="1" applyFill="1" applyBorder="1"/>
    <xf numFmtId="0" fontId="27" fillId="16" borderId="34" xfId="0" applyFont="1" applyFill="1" applyBorder="1"/>
    <xf numFmtId="20" fontId="27" fillId="0" borderId="46" xfId="0" applyNumberFormat="1" applyFont="1" applyFill="1" applyBorder="1" applyAlignment="1">
      <alignment horizontal="center"/>
    </xf>
    <xf numFmtId="0" fontId="27" fillId="17" borderId="42" xfId="0" applyFont="1" applyFill="1" applyBorder="1"/>
    <xf numFmtId="0" fontId="27" fillId="0" borderId="42" xfId="0" quotePrefix="1" applyFont="1" applyFill="1" applyBorder="1" applyAlignment="1">
      <alignment horizontal="center"/>
    </xf>
    <xf numFmtId="0" fontId="27" fillId="0" borderId="43" xfId="0" quotePrefix="1" applyFont="1" applyFill="1" applyBorder="1" applyAlignment="1">
      <alignment horizontal="center"/>
    </xf>
    <xf numFmtId="0" fontId="27" fillId="0" borderId="12" xfId="0" applyFont="1" applyFill="1" applyBorder="1"/>
    <xf numFmtId="0" fontId="27" fillId="0" borderId="11" xfId="0" applyFont="1" applyBorder="1"/>
    <xf numFmtId="0" fontId="27" fillId="0" borderId="11" xfId="0" quotePrefix="1" applyFont="1" applyFill="1" applyBorder="1" applyAlignment="1">
      <alignment horizontal="center"/>
    </xf>
    <xf numFmtId="0" fontId="27" fillId="0" borderId="8" xfId="0" quotePrefix="1" applyFont="1" applyFill="1" applyBorder="1" applyAlignment="1">
      <alignment horizontal="center"/>
    </xf>
    <xf numFmtId="0" fontId="27" fillId="17" borderId="34" xfId="0" applyFont="1" applyFill="1" applyBorder="1"/>
    <xf numFmtId="0" fontId="27" fillId="0" borderId="47" xfId="0" applyFont="1" applyFill="1" applyBorder="1"/>
    <xf numFmtId="0" fontId="27" fillId="0" borderId="20" xfId="0" applyFont="1" applyFill="1" applyBorder="1"/>
    <xf numFmtId="0" fontId="27" fillId="0" borderId="20" xfId="0" quotePrefix="1" applyFont="1" applyFill="1" applyBorder="1" applyAlignment="1">
      <alignment horizontal="center"/>
    </xf>
    <xf numFmtId="0" fontId="27" fillId="0" borderId="21" xfId="0" quotePrefix="1" applyFont="1" applyFill="1" applyBorder="1" applyAlignment="1">
      <alignment horizontal="center"/>
    </xf>
    <xf numFmtId="20" fontId="27" fillId="0" borderId="44" xfId="0" applyNumberFormat="1" applyFont="1" applyFill="1" applyBorder="1" applyAlignment="1">
      <alignment horizontal="center"/>
    </xf>
    <xf numFmtId="0" fontId="27" fillId="0" borderId="32" xfId="0" applyFont="1" applyBorder="1"/>
    <xf numFmtId="0" fontId="27" fillId="0" borderId="32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17" borderId="35" xfId="0" applyFont="1" applyFill="1" applyBorder="1"/>
    <xf numFmtId="0" fontId="27" fillId="0" borderId="48" xfId="0" applyFont="1" applyFill="1" applyBorder="1"/>
    <xf numFmtId="0" fontId="27" fillId="0" borderId="31" xfId="0" applyFont="1" applyFill="1" applyBorder="1" applyAlignment="1">
      <alignment horizontal="left"/>
    </xf>
    <xf numFmtId="0" fontId="27" fillId="0" borderId="32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left"/>
    </xf>
    <xf numFmtId="0" fontId="27" fillId="0" borderId="16" xfId="0" applyFont="1" applyFill="1" applyBorder="1" applyAlignment="1">
      <alignment horizontal="left"/>
    </xf>
    <xf numFmtId="0" fontId="27" fillId="0" borderId="35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/>
    </xf>
    <xf numFmtId="0" fontId="27" fillId="17" borderId="32" xfId="0" applyFont="1" applyFill="1" applyBorder="1"/>
    <xf numFmtId="0" fontId="37" fillId="6" borderId="27" xfId="0" applyFont="1" applyFill="1" applyBorder="1" applyAlignment="1">
      <alignment horizontal="left"/>
    </xf>
    <xf numFmtId="0" fontId="37" fillId="6" borderId="28" xfId="0" applyFont="1" applyFill="1" applyBorder="1" applyAlignment="1">
      <alignment horizontal="center"/>
    </xf>
    <xf numFmtId="0" fontId="37" fillId="6" borderId="28" xfId="0" applyFont="1" applyFill="1" applyBorder="1" applyAlignment="1">
      <alignment horizontal="left"/>
    </xf>
    <xf numFmtId="0" fontId="37" fillId="14" borderId="27" xfId="0" applyFont="1" applyFill="1" applyBorder="1" applyAlignment="1">
      <alignment horizontal="left"/>
    </xf>
    <xf numFmtId="0" fontId="37" fillId="14" borderId="28" xfId="0" applyFont="1" applyFill="1" applyBorder="1" applyAlignment="1">
      <alignment horizontal="center"/>
    </xf>
    <xf numFmtId="0" fontId="37" fillId="14" borderId="28" xfId="0" applyFont="1" applyFill="1" applyBorder="1" applyAlignment="1">
      <alignment horizontal="left"/>
    </xf>
    <xf numFmtId="0" fontId="38" fillId="14" borderId="29" xfId="0" applyFont="1" applyFill="1" applyBorder="1" applyAlignment="1">
      <alignment horizontal="center"/>
    </xf>
    <xf numFmtId="0" fontId="38" fillId="6" borderId="29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7" fillId="0" borderId="30" xfId="0" applyFont="1" applyFill="1" applyBorder="1"/>
    <xf numFmtId="0" fontId="27" fillId="0" borderId="10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center"/>
    </xf>
    <xf numFmtId="0" fontId="37" fillId="6" borderId="32" xfId="0" applyFont="1" applyFill="1" applyBorder="1" applyAlignment="1">
      <alignment horizontal="left"/>
    </xf>
    <xf numFmtId="0" fontId="37" fillId="6" borderId="32" xfId="0" applyFont="1" applyFill="1" applyBorder="1" applyAlignment="1">
      <alignment horizontal="center"/>
    </xf>
    <xf numFmtId="0" fontId="38" fillId="6" borderId="32" xfId="0" applyFont="1" applyFill="1" applyBorder="1" applyAlignment="1">
      <alignment horizontal="center"/>
    </xf>
    <xf numFmtId="0" fontId="37" fillId="6" borderId="35" xfId="0" applyFont="1" applyFill="1" applyBorder="1" applyAlignment="1">
      <alignment horizontal="left"/>
    </xf>
    <xf numFmtId="0" fontId="37" fillId="6" borderId="35" xfId="0" applyFont="1" applyFill="1" applyBorder="1" applyAlignment="1">
      <alignment horizontal="center"/>
    </xf>
    <xf numFmtId="0" fontId="38" fillId="6" borderId="35" xfId="0" applyFont="1" applyFill="1" applyBorder="1" applyAlignment="1">
      <alignment horizontal="center"/>
    </xf>
    <xf numFmtId="0" fontId="27" fillId="0" borderId="2" xfId="0" applyFont="1" applyFill="1" applyBorder="1"/>
    <xf numFmtId="0" fontId="27" fillId="0" borderId="44" xfId="0" applyFont="1" applyFill="1" applyBorder="1"/>
    <xf numFmtId="0" fontId="27" fillId="0" borderId="49" xfId="0" applyFont="1" applyFill="1" applyBorder="1"/>
    <xf numFmtId="0" fontId="6" fillId="0" borderId="34" xfId="0" applyFont="1" applyFill="1" applyBorder="1" applyAlignment="1">
      <alignment horizontal="center"/>
    </xf>
    <xf numFmtId="0" fontId="5" fillId="0" borderId="48" xfId="0" applyFont="1" applyFill="1" applyBorder="1"/>
    <xf numFmtId="0" fontId="2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6" fillId="0" borderId="34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5" fillId="0" borderId="49" xfId="0" applyFont="1" applyFill="1" applyBorder="1"/>
    <xf numFmtId="0" fontId="6" fillId="0" borderId="35" xfId="0" applyFont="1" applyFill="1" applyBorder="1" applyAlignment="1">
      <alignment horizontal="center"/>
    </xf>
    <xf numFmtId="164" fontId="6" fillId="0" borderId="35" xfId="0" applyNumberFormat="1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19" borderId="25" xfId="0" applyFont="1" applyFill="1" applyBorder="1" applyAlignment="1">
      <alignment horizontal="center"/>
    </xf>
    <xf numFmtId="0" fontId="4" fillId="19" borderId="5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0" borderId="19" xfId="0" applyFont="1" applyFill="1" applyBorder="1"/>
    <xf numFmtId="0" fontId="9" fillId="0" borderId="16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" fillId="0" borderId="20" xfId="0" quotePrefix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9" fillId="0" borderId="30" xfId="0" applyFont="1" applyFill="1" applyBorder="1"/>
    <xf numFmtId="0" fontId="2" fillId="1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0" borderId="8" xfId="0" quotePrefix="1" applyFont="1" applyFill="1" applyBorder="1" applyAlignment="1">
      <alignment horizontal="center"/>
    </xf>
    <xf numFmtId="0" fontId="6" fillId="0" borderId="55" xfId="0" quotePrefix="1" applyFont="1" applyFill="1" applyBorder="1" applyAlignment="1">
      <alignment horizontal="center"/>
    </xf>
    <xf numFmtId="0" fontId="4" fillId="0" borderId="21" xfId="0" quotePrefix="1" applyFont="1" applyFill="1" applyBorder="1" applyAlignment="1">
      <alignment horizontal="center"/>
    </xf>
    <xf numFmtId="0" fontId="15" fillId="0" borderId="21" xfId="0" quotePrefix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quotePrefix="1" applyFont="1" applyFill="1" applyBorder="1" applyAlignment="1">
      <alignment horizontal="center"/>
    </xf>
    <xf numFmtId="0" fontId="3" fillId="16" borderId="8" xfId="0" applyFont="1" applyFill="1" applyBorder="1" applyAlignment="1">
      <alignment horizontal="center"/>
    </xf>
    <xf numFmtId="0" fontId="3" fillId="16" borderId="21" xfId="0" quotePrefix="1" applyFont="1" applyFill="1" applyBorder="1" applyAlignment="1">
      <alignment horizontal="center"/>
    </xf>
    <xf numFmtId="0" fontId="6" fillId="18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1" fillId="20" borderId="30" xfId="0" applyFont="1" applyFill="1" applyBorder="1"/>
    <xf numFmtId="0" fontId="42" fillId="20" borderId="30" xfId="0" applyFont="1" applyFill="1" applyBorder="1"/>
    <xf numFmtId="0" fontId="40" fillId="4" borderId="48" xfId="0" applyFont="1" applyFill="1" applyBorder="1"/>
    <xf numFmtId="0" fontId="4" fillId="0" borderId="51" xfId="0" quotePrefix="1" applyFont="1" applyFill="1" applyBorder="1" applyAlignment="1">
      <alignment horizontal="center"/>
    </xf>
    <xf numFmtId="0" fontId="6" fillId="18" borderId="9" xfId="0" quotePrefix="1" applyFont="1" applyFill="1" applyBorder="1" applyAlignment="1">
      <alignment horizontal="center"/>
    </xf>
    <xf numFmtId="0" fontId="4" fillId="0" borderId="39" xfId="0" quotePrefix="1" applyFont="1" applyFill="1" applyBorder="1" applyAlignment="1">
      <alignment horizontal="center"/>
    </xf>
    <xf numFmtId="0" fontId="4" fillId="0" borderId="17" xfId="0" quotePrefix="1" applyFont="1" applyFill="1" applyBorder="1" applyAlignment="1">
      <alignment horizontal="center"/>
    </xf>
    <xf numFmtId="0" fontId="6" fillId="0" borderId="34" xfId="0" applyFont="1" applyFill="1" applyBorder="1" applyAlignment="1">
      <alignment horizontal="left"/>
    </xf>
    <xf numFmtId="0" fontId="40" fillId="4" borderId="49" xfId="0" applyFont="1" applyFill="1" applyBorder="1"/>
    <xf numFmtId="0" fontId="4" fillId="0" borderId="52" xfId="0" quotePrefix="1" applyFont="1" applyFill="1" applyBorder="1" applyAlignment="1">
      <alignment horizontal="center"/>
    </xf>
    <xf numFmtId="0" fontId="6" fillId="18" borderId="18" xfId="0" quotePrefix="1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5" fillId="0" borderId="16" xfId="0" applyFont="1" applyFill="1" applyBorder="1"/>
    <xf numFmtId="0" fontId="6" fillId="0" borderId="1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16" borderId="30" xfId="0" applyFont="1" applyFill="1" applyBorder="1"/>
    <xf numFmtId="0" fontId="39" fillId="16" borderId="30" xfId="0" applyFont="1" applyFill="1" applyBorder="1"/>
    <xf numFmtId="0" fontId="5" fillId="16" borderId="19" xfId="0" applyFont="1" applyFill="1" applyBorder="1"/>
    <xf numFmtId="0" fontId="2" fillId="11" borderId="13" xfId="0" applyFont="1" applyFill="1" applyBorder="1" applyAlignment="1">
      <alignment horizontal="center"/>
    </xf>
    <xf numFmtId="0" fontId="4" fillId="0" borderId="30" xfId="0" quotePrefix="1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0" fontId="4" fillId="19" borderId="54" xfId="0" quotePrefix="1" applyFont="1" applyFill="1" applyBorder="1" applyAlignment="1">
      <alignment horizontal="center"/>
    </xf>
    <xf numFmtId="0" fontId="4" fillId="0" borderId="19" xfId="0" quotePrefix="1" applyFont="1" applyFill="1" applyBorder="1" applyAlignment="1">
      <alignment horizontal="center"/>
    </xf>
    <xf numFmtId="0" fontId="4" fillId="0" borderId="18" xfId="0" quotePrefix="1" applyFont="1" applyFill="1" applyBorder="1" applyAlignment="1">
      <alignment horizontal="center"/>
    </xf>
    <xf numFmtId="0" fontId="4" fillId="19" borderId="56" xfId="0" quotePrefix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19" borderId="56" xfId="0" applyFont="1" applyFill="1" applyBorder="1" applyAlignment="1">
      <alignment horizontal="center"/>
    </xf>
    <xf numFmtId="0" fontId="6" fillId="0" borderId="34" xfId="0" applyFont="1" applyFill="1" applyBorder="1" applyAlignment="1"/>
    <xf numFmtId="0" fontId="2" fillId="11" borderId="13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43" fillId="11" borderId="14" xfId="0" applyFont="1" applyFill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6" fillId="18" borderId="39" xfId="0" applyFont="1" applyFill="1" applyBorder="1" applyAlignment="1">
      <alignment horizontal="center"/>
    </xf>
    <xf numFmtId="0" fontId="2" fillId="19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26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26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34" fillId="4" borderId="2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4" fillId="4" borderId="2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26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26" fillId="6" borderId="27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/>
    </xf>
    <xf numFmtId="0" fontId="26" fillId="6" borderId="29" xfId="0" applyFont="1" applyFill="1" applyBorder="1" applyAlignment="1">
      <alignment horizontal="center"/>
    </xf>
    <xf numFmtId="0" fontId="28" fillId="7" borderId="13" xfId="0" applyFont="1" applyFill="1" applyBorder="1" applyAlignment="1">
      <alignment horizontal="center"/>
    </xf>
    <xf numFmtId="0" fontId="28" fillId="7" borderId="26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9" fillId="8" borderId="27" xfId="0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8" borderId="37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20" fontId="27" fillId="0" borderId="40" xfId="0" applyNumberFormat="1" applyFont="1" applyFill="1" applyBorder="1" applyAlignment="1">
      <alignment vertical="center"/>
    </xf>
    <xf numFmtId="20" fontId="27" fillId="0" borderId="46" xfId="0" applyNumberFormat="1" applyFont="1" applyFill="1" applyBorder="1" applyAlignment="1">
      <alignment vertical="center"/>
    </xf>
    <xf numFmtId="20" fontId="27" fillId="0" borderId="40" xfId="0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0" fontId="14" fillId="13" borderId="13" xfId="0" applyFont="1" applyFill="1" applyBorder="1" applyAlignment="1">
      <alignment horizontal="center"/>
    </xf>
    <xf numFmtId="0" fontId="14" fillId="13" borderId="26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5" borderId="13" xfId="0" applyFont="1" applyFill="1" applyBorder="1" applyAlignment="1">
      <alignment horizontal="center"/>
    </xf>
    <xf numFmtId="0" fontId="2" fillId="15" borderId="26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41" fillId="20" borderId="19" xfId="0" applyFont="1" applyFill="1" applyBorder="1"/>
    <xf numFmtId="0" fontId="15" fillId="0" borderId="39" xfId="0" quotePrefix="1" applyFont="1" applyFill="1" applyBorder="1" applyAlignment="1">
      <alignment horizontal="center"/>
    </xf>
    <xf numFmtId="0" fontId="15" fillId="0" borderId="17" xfId="0" quotePrefix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5" fillId="4" borderId="39" xfId="0" quotePrefix="1" applyFont="1" applyFill="1" applyBorder="1" applyAlignment="1">
      <alignment horizontal="center"/>
    </xf>
    <xf numFmtId="0" fontId="15" fillId="0" borderId="59" xfId="0" quotePrefix="1" applyFont="1" applyFill="1" applyBorder="1" applyAlignment="1">
      <alignment horizontal="center"/>
    </xf>
    <xf numFmtId="0" fontId="15" fillId="4" borderId="8" xfId="0" quotePrefix="1" applyFont="1" applyFill="1" applyBorder="1" applyAlignment="1">
      <alignment horizontal="center"/>
    </xf>
    <xf numFmtId="0" fontId="3" fillId="16" borderId="8" xfId="0" quotePrefix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15" fillId="4" borderId="17" xfId="0" quotePrefix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6" fillId="0" borderId="47" xfId="0" quotePrefix="1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9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9</xdr:row>
      <xdr:rowOff>0</xdr:rowOff>
    </xdr:from>
    <xdr:to>
      <xdr:col>2</xdr:col>
      <xdr:colOff>771525</xdr:colOff>
      <xdr:row>14</xdr:row>
      <xdr:rowOff>148479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771525</xdr:colOff>
      <xdr:row>14</xdr:row>
      <xdr:rowOff>148479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9</xdr:row>
      <xdr:rowOff>0</xdr:rowOff>
    </xdr:from>
    <xdr:to>
      <xdr:col>2</xdr:col>
      <xdr:colOff>771525</xdr:colOff>
      <xdr:row>14</xdr:row>
      <xdr:rowOff>148479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202" cy="676276"/>
        </a:xfrm>
        <a:prstGeom prst="rect">
          <a:avLst/>
        </a:prstGeom>
      </xdr:spPr>
    </xdr:pic>
    <xdr:clientData/>
  </xdr:twoCellAnchor>
  <xdr:oneCellAnchor>
    <xdr:from>
      <xdr:col>2</xdr:col>
      <xdr:colOff>904875</xdr:colOff>
      <xdr:row>12</xdr:row>
      <xdr:rowOff>0</xdr:rowOff>
    </xdr:from>
    <xdr:ext cx="202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10</xdr:row>
      <xdr:rowOff>0</xdr:rowOff>
    </xdr:from>
    <xdr:ext cx="202" cy="676276"/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13</xdr:row>
      <xdr:rowOff>0</xdr:rowOff>
    </xdr:from>
    <xdr:ext cx="202" cy="676276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14</xdr:row>
      <xdr:rowOff>0</xdr:rowOff>
    </xdr:from>
    <xdr:ext cx="202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16</xdr:row>
      <xdr:rowOff>0</xdr:rowOff>
    </xdr:from>
    <xdr:ext cx="202" cy="676276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21</xdr:row>
      <xdr:rowOff>0</xdr:rowOff>
    </xdr:from>
    <xdr:ext cx="202" cy="676276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18</xdr:row>
      <xdr:rowOff>0</xdr:rowOff>
    </xdr:from>
    <xdr:ext cx="202" cy="676276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11</xdr:row>
      <xdr:rowOff>0</xdr:rowOff>
    </xdr:from>
    <xdr:ext cx="202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15</xdr:row>
      <xdr:rowOff>0</xdr:rowOff>
    </xdr:from>
    <xdr:ext cx="202" cy="676276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17</xdr:row>
      <xdr:rowOff>0</xdr:rowOff>
    </xdr:from>
    <xdr:ext cx="202" cy="676276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22</xdr:row>
      <xdr:rowOff>0</xdr:rowOff>
    </xdr:from>
    <xdr:ext cx="202" cy="676276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286000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28</xdr:row>
      <xdr:rowOff>0</xdr:rowOff>
    </xdr:from>
    <xdr:ext cx="202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29</xdr:row>
      <xdr:rowOff>0</xdr:rowOff>
    </xdr:from>
    <xdr:ext cx="202" cy="676276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31</xdr:row>
      <xdr:rowOff>0</xdr:rowOff>
    </xdr:from>
    <xdr:ext cx="202" cy="676276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30</xdr:row>
      <xdr:rowOff>0</xdr:rowOff>
    </xdr:from>
    <xdr:ext cx="202" cy="676276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32</xdr:row>
      <xdr:rowOff>0</xdr:rowOff>
    </xdr:from>
    <xdr:ext cx="202" cy="676276"/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33</xdr:row>
      <xdr:rowOff>0</xdr:rowOff>
    </xdr:from>
    <xdr:ext cx="202" cy="676276"/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33</xdr:row>
      <xdr:rowOff>0</xdr:rowOff>
    </xdr:from>
    <xdr:ext cx="202" cy="676276"/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33</xdr:row>
      <xdr:rowOff>0</xdr:rowOff>
    </xdr:from>
    <xdr:ext cx="202" cy="676276"/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2543735"/>
          <a:ext cx="202" cy="676276"/>
        </a:xfrm>
        <a:prstGeom prst="rect">
          <a:avLst/>
        </a:prstGeom>
      </xdr:spPr>
    </xdr:pic>
    <xdr:clientData/>
  </xdr:oneCellAnchor>
  <xdr:oneCellAnchor>
    <xdr:from>
      <xdr:col>2</xdr:col>
      <xdr:colOff>904875</xdr:colOff>
      <xdr:row>19</xdr:row>
      <xdr:rowOff>0</xdr:rowOff>
    </xdr:from>
    <xdr:ext cx="202" cy="676276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90" y="5266765"/>
          <a:ext cx="202" cy="676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9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562225"/>
          <a:ext cx="202" cy="676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11</xdr:row>
      <xdr:rowOff>0</xdr:rowOff>
    </xdr:from>
    <xdr:to>
      <xdr:col>2</xdr:col>
      <xdr:colOff>6803</xdr:colOff>
      <xdr:row>16</xdr:row>
      <xdr:rowOff>5444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two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twoCellAnchor editAs="oneCell">
    <xdr:from>
      <xdr:col>1</xdr:col>
      <xdr:colOff>1047750</xdr:colOff>
      <xdr:row>11</xdr:row>
      <xdr:rowOff>0</xdr:rowOff>
    </xdr:from>
    <xdr:to>
      <xdr:col>2</xdr:col>
      <xdr:colOff>6803</xdr:colOff>
      <xdr:row>16</xdr:row>
      <xdr:rowOff>5444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two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oneCellAnchor>
  <xdr:twoCellAnchor editAs="oneCell">
    <xdr:from>
      <xdr:col>1</xdr:col>
      <xdr:colOff>1047750</xdr:colOff>
      <xdr:row>11</xdr:row>
      <xdr:rowOff>0</xdr:rowOff>
    </xdr:from>
    <xdr:to>
      <xdr:col>2</xdr:col>
      <xdr:colOff>6803</xdr:colOff>
      <xdr:row>16</xdr:row>
      <xdr:rowOff>5444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0" cy="676276"/>
        </a:xfrm>
        <a:prstGeom prst="rect">
          <a:avLst/>
        </a:prstGeom>
      </xdr:spPr>
    </xdr:pic>
    <xdr:clientData/>
  </xdr:two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14</xdr:row>
      <xdr:rowOff>0</xdr:rowOff>
    </xdr:from>
    <xdr:ext cx="0" cy="676276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15</xdr:row>
      <xdr:rowOff>0</xdr:rowOff>
    </xdr:from>
    <xdr:ext cx="0" cy="676276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229" y="2517321"/>
          <a:ext cx="0" cy="67627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61</xdr:row>
      <xdr:rowOff>142875</xdr:rowOff>
    </xdr:from>
    <xdr:to>
      <xdr:col>4</xdr:col>
      <xdr:colOff>1514475</xdr:colOff>
      <xdr:row>70</xdr:row>
      <xdr:rowOff>28575</xdr:rowOff>
    </xdr:to>
    <xdr:sp macro="" textlink="">
      <xdr:nvSpPr>
        <xdr:cNvPr id="2" name="1 Flecha abajo"/>
        <xdr:cNvSpPr/>
      </xdr:nvSpPr>
      <xdr:spPr>
        <a:xfrm>
          <a:off x="2819400" y="11020425"/>
          <a:ext cx="1238250" cy="1343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8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202" cy="676276"/>
        </a:xfrm>
        <a:prstGeom prst="rect">
          <a:avLst/>
        </a:prstGeom>
      </xdr:spPr>
    </xdr:pic>
    <xdr:clientData/>
  </xdr:one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2</xdr:col>
      <xdr:colOff>904875</xdr:colOff>
      <xdr:row>8</xdr:row>
      <xdr:rowOff>0</xdr:rowOff>
    </xdr:from>
    <xdr:to>
      <xdr:col>3</xdr:col>
      <xdr:colOff>0</xdr:colOff>
      <xdr:row>13</xdr:row>
      <xdr:rowOff>43143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2305050"/>
          <a:ext cx="0" cy="1266826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8</xdr:row>
      <xdr:rowOff>0</xdr:rowOff>
    </xdr:from>
    <xdr:to>
      <xdr:col>2</xdr:col>
      <xdr:colOff>6804</xdr:colOff>
      <xdr:row>13</xdr:row>
      <xdr:rowOff>43143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305050"/>
          <a:ext cx="6804" cy="126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zoomScale="85" zoomScaleNormal="85" workbookViewId="0">
      <selection sqref="A1:R1"/>
    </sheetView>
  </sheetViews>
  <sheetFormatPr baseColWidth="10" defaultRowHeight="18.75"/>
  <cols>
    <col min="1" max="1" width="45.85546875" style="1" bestFit="1" customWidth="1"/>
    <col min="2" max="2" width="8.85546875" style="7" customWidth="1"/>
    <col min="3" max="3" width="11.5703125" style="7" customWidth="1"/>
    <col min="4" max="6" width="4.7109375" style="2" customWidth="1"/>
    <col min="7" max="7" width="6.28515625" style="2" customWidth="1"/>
    <col min="8" max="8" width="5.5703125" style="2" customWidth="1"/>
    <col min="9" max="10" width="4.7109375" style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7.7109375" style="1" customWidth="1"/>
    <col min="20" max="20" width="11.42578125" style="1" customWidth="1"/>
    <col min="21" max="16384" width="11.42578125" style="1"/>
  </cols>
  <sheetData>
    <row r="1" spans="1:20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0" ht="29.2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0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0" ht="26.25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0" ht="19.5">
      <c r="A5" s="298" t="s">
        <v>251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0">
      <c r="A6" s="299" t="s">
        <v>248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0" ht="20.2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ht="18" customHeight="1" thickBot="1">
      <c r="A8" s="291" t="s">
        <v>242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20" ht="18" customHeight="1" thickBot="1">
      <c r="B9" s="1"/>
      <c r="C9" s="1"/>
      <c r="D9" s="1"/>
      <c r="E9" s="288" t="s">
        <v>257</v>
      </c>
      <c r="F9" s="289"/>
      <c r="G9" s="289"/>
      <c r="H9" s="290"/>
      <c r="I9" s="285" t="s">
        <v>258</v>
      </c>
      <c r="J9" s="286"/>
      <c r="K9" s="286"/>
      <c r="L9" s="287"/>
      <c r="M9" s="282" t="s">
        <v>259</v>
      </c>
      <c r="N9" s="283"/>
      <c r="O9" s="283"/>
      <c r="P9" s="284"/>
    </row>
    <row r="10" spans="1:20" s="3" customFormat="1" ht="18" customHeight="1" thickBot="1">
      <c r="A10" s="18" t="s">
        <v>0</v>
      </c>
      <c r="B10" s="180" t="s">
        <v>10</v>
      </c>
      <c r="C10" s="180" t="s">
        <v>36</v>
      </c>
      <c r="D10" s="230" t="s">
        <v>1</v>
      </c>
      <c r="E10" s="71" t="s">
        <v>2</v>
      </c>
      <c r="F10" s="71" t="s">
        <v>3</v>
      </c>
      <c r="G10" s="71" t="s">
        <v>4</v>
      </c>
      <c r="H10" s="71" t="s">
        <v>5</v>
      </c>
      <c r="I10" s="72" t="s">
        <v>2</v>
      </c>
      <c r="J10" s="72" t="s">
        <v>3</v>
      </c>
      <c r="K10" s="72" t="s">
        <v>4</v>
      </c>
      <c r="L10" s="72" t="s">
        <v>5</v>
      </c>
      <c r="M10" s="73" t="s">
        <v>2</v>
      </c>
      <c r="N10" s="73" t="s">
        <v>3</v>
      </c>
      <c r="O10" s="73" t="s">
        <v>4</v>
      </c>
      <c r="P10" s="73" t="s">
        <v>5</v>
      </c>
      <c r="Q10" s="4" t="s">
        <v>16</v>
      </c>
      <c r="R10" s="17" t="s">
        <v>15</v>
      </c>
      <c r="S10" s="1"/>
      <c r="T10" s="1"/>
    </row>
    <row r="11" spans="1:20" ht="18" customHeight="1" thickBot="1">
      <c r="A11" s="65" t="s">
        <v>269</v>
      </c>
      <c r="B11" s="67" t="s">
        <v>361</v>
      </c>
      <c r="C11" s="126">
        <v>37673</v>
      </c>
      <c r="D11" s="66">
        <v>-5</v>
      </c>
      <c r="E11" s="20">
        <v>36</v>
      </c>
      <c r="F11" s="20">
        <v>36</v>
      </c>
      <c r="G11" s="21">
        <f>SUM(E11:F11)</f>
        <v>72</v>
      </c>
      <c r="H11" s="22">
        <f>SUM(G11-D11)</f>
        <v>77</v>
      </c>
      <c r="I11" s="23">
        <v>34</v>
      </c>
      <c r="J11" s="20">
        <v>33</v>
      </c>
      <c r="K11" s="21">
        <f>SUM(I11:J11)</f>
        <v>67</v>
      </c>
      <c r="L11" s="24">
        <f>+(K11-D11)</f>
        <v>72</v>
      </c>
      <c r="M11" s="23">
        <v>40</v>
      </c>
      <c r="N11" s="20">
        <v>39</v>
      </c>
      <c r="O11" s="21">
        <f>SUM(M11:N11)</f>
        <v>79</v>
      </c>
      <c r="P11" s="24">
        <f>+(O11-D11)</f>
        <v>84</v>
      </c>
      <c r="Q11" s="353">
        <f>SUM(H11+L11+P11)</f>
        <v>233</v>
      </c>
      <c r="R11" s="355">
        <f>+G11+K11+O11</f>
        <v>218</v>
      </c>
      <c r="S11" s="271" t="s">
        <v>25</v>
      </c>
    </row>
    <row r="12" spans="1:20" ht="18" customHeight="1" thickBot="1">
      <c r="A12" s="65" t="s">
        <v>278</v>
      </c>
      <c r="B12" s="67" t="s">
        <v>54</v>
      </c>
      <c r="C12" s="126">
        <v>37079</v>
      </c>
      <c r="D12" s="66">
        <v>0</v>
      </c>
      <c r="E12" s="20">
        <v>34</v>
      </c>
      <c r="F12" s="20">
        <v>37</v>
      </c>
      <c r="G12" s="21">
        <f>SUM(E12:F12)</f>
        <v>71</v>
      </c>
      <c r="H12" s="22">
        <f>SUM(G12-D12)</f>
        <v>71</v>
      </c>
      <c r="I12" s="23">
        <v>41</v>
      </c>
      <c r="J12" s="20">
        <v>35</v>
      </c>
      <c r="K12" s="21">
        <f>SUM(I12:J12)</f>
        <v>76</v>
      </c>
      <c r="L12" s="24">
        <f>+(K12-D12)</f>
        <v>76</v>
      </c>
      <c r="M12" s="23">
        <v>36</v>
      </c>
      <c r="N12" s="20">
        <v>36</v>
      </c>
      <c r="O12" s="21">
        <f>SUM(M12:N12)</f>
        <v>72</v>
      </c>
      <c r="P12" s="24">
        <f>+(O12-D12)</f>
        <v>72</v>
      </c>
      <c r="Q12" s="353">
        <f>SUM(H12+L12+P12)</f>
        <v>219</v>
      </c>
      <c r="R12" s="355">
        <f>+G12+K12+O12</f>
        <v>219</v>
      </c>
      <c r="S12" s="271" t="s">
        <v>26</v>
      </c>
    </row>
    <row r="13" spans="1:20" ht="18" customHeight="1">
      <c r="A13" s="65" t="s">
        <v>267</v>
      </c>
      <c r="B13" s="220" t="s">
        <v>268</v>
      </c>
      <c r="C13" s="126">
        <v>37880</v>
      </c>
      <c r="D13" s="66">
        <v>-6</v>
      </c>
      <c r="E13" s="20">
        <v>35</v>
      </c>
      <c r="F13" s="20">
        <v>37</v>
      </c>
      <c r="G13" s="21">
        <f>SUM(E13:F13)</f>
        <v>72</v>
      </c>
      <c r="H13" s="22">
        <f>SUM(G13-D13)</f>
        <v>78</v>
      </c>
      <c r="I13" s="23">
        <v>37</v>
      </c>
      <c r="J13" s="20">
        <v>37</v>
      </c>
      <c r="K13" s="21">
        <f>SUM(I13:J13)</f>
        <v>74</v>
      </c>
      <c r="L13" s="24">
        <f>+(K13-D13)</f>
        <v>80</v>
      </c>
      <c r="M13" s="23">
        <v>43</v>
      </c>
      <c r="N13" s="20">
        <v>33</v>
      </c>
      <c r="O13" s="21">
        <f>SUM(M13:N13)</f>
        <v>76</v>
      </c>
      <c r="P13" s="24">
        <f>+(O13-D13)</f>
        <v>82</v>
      </c>
      <c r="Q13" s="353">
        <f>SUM(H13+L13+P13)</f>
        <v>240</v>
      </c>
      <c r="R13" s="26">
        <f>+G13+K13+O13</f>
        <v>222</v>
      </c>
    </row>
    <row r="14" spans="1:20" ht="18" customHeight="1">
      <c r="A14" s="65" t="s">
        <v>270</v>
      </c>
      <c r="B14" s="67" t="s">
        <v>68</v>
      </c>
      <c r="C14" s="126">
        <v>37164</v>
      </c>
      <c r="D14" s="66">
        <v>-3</v>
      </c>
      <c r="E14" s="20">
        <v>34</v>
      </c>
      <c r="F14" s="20">
        <v>38</v>
      </c>
      <c r="G14" s="21">
        <f>SUM(E14:F14)</f>
        <v>72</v>
      </c>
      <c r="H14" s="22">
        <f>SUM(G14-D14)</f>
        <v>75</v>
      </c>
      <c r="I14" s="23">
        <v>39</v>
      </c>
      <c r="J14" s="20">
        <v>38</v>
      </c>
      <c r="K14" s="21">
        <f>SUM(I14:J14)</f>
        <v>77</v>
      </c>
      <c r="L14" s="24">
        <f>+(K14-D14)</f>
        <v>80</v>
      </c>
      <c r="M14" s="23">
        <v>39</v>
      </c>
      <c r="N14" s="20">
        <v>35</v>
      </c>
      <c r="O14" s="21">
        <f>SUM(M14:N14)</f>
        <v>74</v>
      </c>
      <c r="P14" s="24">
        <f>+(O14-D14)</f>
        <v>77</v>
      </c>
      <c r="Q14" s="353">
        <f>SUM(H14+L14+P14)</f>
        <v>232</v>
      </c>
      <c r="R14" s="26">
        <f>+G14+K14+O14</f>
        <v>223</v>
      </c>
    </row>
    <row r="15" spans="1:20" ht="18" customHeight="1" thickBot="1">
      <c r="A15" s="65" t="s">
        <v>271</v>
      </c>
      <c r="B15" s="67" t="s">
        <v>272</v>
      </c>
      <c r="C15" s="126">
        <v>36516</v>
      </c>
      <c r="D15" s="66">
        <v>-2</v>
      </c>
      <c r="E15" s="20">
        <v>31</v>
      </c>
      <c r="F15" s="20">
        <v>41</v>
      </c>
      <c r="G15" s="21">
        <f>SUM(E15:F15)</f>
        <v>72</v>
      </c>
      <c r="H15" s="22">
        <f>SUM(G15-D15)</f>
        <v>74</v>
      </c>
      <c r="I15" s="23">
        <v>39</v>
      </c>
      <c r="J15" s="20">
        <v>33</v>
      </c>
      <c r="K15" s="21">
        <f>SUM(I15:J15)</f>
        <v>72</v>
      </c>
      <c r="L15" s="24">
        <f>+(K15-D15)</f>
        <v>74</v>
      </c>
      <c r="M15" s="23">
        <v>38</v>
      </c>
      <c r="N15" s="20">
        <v>41</v>
      </c>
      <c r="O15" s="21">
        <f>SUM(M15:N15)</f>
        <v>79</v>
      </c>
      <c r="P15" s="24">
        <f>+(O15-D15)</f>
        <v>81</v>
      </c>
      <c r="Q15" s="353">
        <f>SUM(H15+L15+P15)</f>
        <v>229</v>
      </c>
      <c r="R15" s="26">
        <f>+G15+K15+O15</f>
        <v>223</v>
      </c>
    </row>
    <row r="16" spans="1:20" ht="18" customHeight="1" thickBot="1">
      <c r="A16" s="65" t="s">
        <v>279</v>
      </c>
      <c r="B16" s="67" t="s">
        <v>54</v>
      </c>
      <c r="C16" s="126">
        <v>37347</v>
      </c>
      <c r="D16" s="66">
        <v>0</v>
      </c>
      <c r="E16" s="20">
        <v>36</v>
      </c>
      <c r="F16" s="20">
        <v>41</v>
      </c>
      <c r="G16" s="21">
        <f>SUM(E16:F16)</f>
        <v>77</v>
      </c>
      <c r="H16" s="22">
        <f>SUM(G16-D16)</f>
        <v>77</v>
      </c>
      <c r="I16" s="23">
        <v>36</v>
      </c>
      <c r="J16" s="20">
        <v>39</v>
      </c>
      <c r="K16" s="21">
        <f>SUM(I16:J16)</f>
        <v>75</v>
      </c>
      <c r="L16" s="24">
        <f>+(K16-D16)</f>
        <v>75</v>
      </c>
      <c r="M16" s="23">
        <v>35</v>
      </c>
      <c r="N16" s="20">
        <v>38</v>
      </c>
      <c r="O16" s="21">
        <f>SUM(M16:N16)</f>
        <v>73</v>
      </c>
      <c r="P16" s="24">
        <f>+(O16-D16)</f>
        <v>73</v>
      </c>
      <c r="Q16" s="356">
        <f>SUM(H16+L16+P16)</f>
        <v>225</v>
      </c>
      <c r="R16" s="26">
        <f>+G16+K16+O16</f>
        <v>225</v>
      </c>
      <c r="S16" s="271" t="s">
        <v>547</v>
      </c>
    </row>
    <row r="17" spans="1:19" ht="18" customHeight="1">
      <c r="A17" s="65" t="s">
        <v>273</v>
      </c>
      <c r="B17" s="67" t="s">
        <v>274</v>
      </c>
      <c r="C17" s="126">
        <v>37832</v>
      </c>
      <c r="D17" s="66">
        <v>-2</v>
      </c>
      <c r="E17" s="20">
        <v>32</v>
      </c>
      <c r="F17" s="20">
        <v>39</v>
      </c>
      <c r="G17" s="21">
        <f>SUM(E17:F17)</f>
        <v>71</v>
      </c>
      <c r="H17" s="22">
        <f>SUM(G17-D17)</f>
        <v>73</v>
      </c>
      <c r="I17" s="23">
        <v>40</v>
      </c>
      <c r="J17" s="20">
        <v>41</v>
      </c>
      <c r="K17" s="21">
        <f>SUM(I17:J17)</f>
        <v>81</v>
      </c>
      <c r="L17" s="24">
        <f>+(K17-D17)</f>
        <v>83</v>
      </c>
      <c r="M17" s="23">
        <v>38</v>
      </c>
      <c r="N17" s="20">
        <v>40</v>
      </c>
      <c r="O17" s="21">
        <f>SUM(M17:N17)</f>
        <v>78</v>
      </c>
      <c r="P17" s="24">
        <f>+(O17-D17)</f>
        <v>80</v>
      </c>
      <c r="Q17" s="353">
        <f>SUM(H17+L17+P17)</f>
        <v>236</v>
      </c>
      <c r="R17" s="26">
        <f>+G17+K17+O17</f>
        <v>230</v>
      </c>
    </row>
    <row r="18" spans="1:19" ht="18" customHeight="1">
      <c r="A18" s="65" t="s">
        <v>81</v>
      </c>
      <c r="B18" s="67" t="s">
        <v>62</v>
      </c>
      <c r="C18" s="126">
        <v>37110</v>
      </c>
      <c r="D18" s="66">
        <v>3</v>
      </c>
      <c r="E18" s="20">
        <v>36</v>
      </c>
      <c r="F18" s="20">
        <v>41</v>
      </c>
      <c r="G18" s="21">
        <f>SUM(E18:F18)</f>
        <v>77</v>
      </c>
      <c r="H18" s="22">
        <f>SUM(G18-D18)</f>
        <v>74</v>
      </c>
      <c r="I18" s="23">
        <v>39</v>
      </c>
      <c r="J18" s="20">
        <v>41</v>
      </c>
      <c r="K18" s="21">
        <f>SUM(I18:J18)</f>
        <v>80</v>
      </c>
      <c r="L18" s="24">
        <f>+(K18-D18)</f>
        <v>77</v>
      </c>
      <c r="M18" s="23">
        <v>42</v>
      </c>
      <c r="N18" s="20">
        <v>36</v>
      </c>
      <c r="O18" s="21">
        <f>SUM(M18:N18)</f>
        <v>78</v>
      </c>
      <c r="P18" s="24">
        <f>+(O18-D18)</f>
        <v>75</v>
      </c>
      <c r="Q18" s="353">
        <f>SUM(H18+L18+P18)</f>
        <v>226</v>
      </c>
      <c r="R18" s="26">
        <f>+G18+K18+O18</f>
        <v>235</v>
      </c>
    </row>
    <row r="19" spans="1:19" ht="18" customHeight="1" thickBot="1">
      <c r="A19" s="65" t="s">
        <v>277</v>
      </c>
      <c r="B19" s="67" t="s">
        <v>274</v>
      </c>
      <c r="C19" s="126">
        <v>37442</v>
      </c>
      <c r="D19" s="66">
        <v>0</v>
      </c>
      <c r="E19" s="20">
        <v>34</v>
      </c>
      <c r="F19" s="20">
        <v>41</v>
      </c>
      <c r="G19" s="21">
        <f>SUM(E19:F19)</f>
        <v>75</v>
      </c>
      <c r="H19" s="22">
        <f>SUM(G19-D19)</f>
        <v>75</v>
      </c>
      <c r="I19" s="23">
        <v>43</v>
      </c>
      <c r="J19" s="20">
        <v>41</v>
      </c>
      <c r="K19" s="21">
        <f>SUM(I19:J19)</f>
        <v>84</v>
      </c>
      <c r="L19" s="24">
        <f>+(K19-D19)</f>
        <v>84</v>
      </c>
      <c r="M19" s="23">
        <v>40</v>
      </c>
      <c r="N19" s="20">
        <v>37</v>
      </c>
      <c r="O19" s="21">
        <f>SUM(M19:N19)</f>
        <v>77</v>
      </c>
      <c r="P19" s="24">
        <f>+(O19-D19)</f>
        <v>77</v>
      </c>
      <c r="Q19" s="353">
        <f>SUM(H19+L19+P19)</f>
        <v>236</v>
      </c>
      <c r="R19" s="26">
        <f>+G19+K19+O19</f>
        <v>236</v>
      </c>
    </row>
    <row r="20" spans="1:19" ht="18" customHeight="1" thickBot="1">
      <c r="A20" s="65" t="s">
        <v>282</v>
      </c>
      <c r="B20" s="67" t="s">
        <v>68</v>
      </c>
      <c r="C20" s="126">
        <v>37238</v>
      </c>
      <c r="D20" s="66">
        <v>10</v>
      </c>
      <c r="E20" s="20">
        <v>41</v>
      </c>
      <c r="F20" s="20">
        <v>41</v>
      </c>
      <c r="G20" s="21">
        <f>SUM(E20:F20)</f>
        <v>82</v>
      </c>
      <c r="H20" s="22">
        <f>SUM(G20-D20)</f>
        <v>72</v>
      </c>
      <c r="I20" s="23">
        <v>41</v>
      </c>
      <c r="J20" s="20">
        <v>48</v>
      </c>
      <c r="K20" s="21">
        <f>SUM(I20:J20)</f>
        <v>89</v>
      </c>
      <c r="L20" s="24">
        <f>+(K20-D20)</f>
        <v>79</v>
      </c>
      <c r="M20" s="23">
        <v>42</v>
      </c>
      <c r="N20" s="20">
        <v>40</v>
      </c>
      <c r="O20" s="21">
        <f>SUM(M20:N20)</f>
        <v>82</v>
      </c>
      <c r="P20" s="24">
        <f>+(O20-D20)</f>
        <v>72</v>
      </c>
      <c r="Q20" s="356">
        <f>SUM(H20+L20+P20)</f>
        <v>223</v>
      </c>
      <c r="R20" s="26">
        <f>+G20+K20+O20</f>
        <v>253</v>
      </c>
      <c r="S20" s="271" t="s">
        <v>544</v>
      </c>
    </row>
    <row r="21" spans="1:19" ht="18" customHeight="1">
      <c r="A21" s="65" t="s">
        <v>284</v>
      </c>
      <c r="B21" s="67" t="s">
        <v>274</v>
      </c>
      <c r="C21" s="126">
        <v>36734</v>
      </c>
      <c r="D21" s="66">
        <v>14</v>
      </c>
      <c r="E21" s="20">
        <v>46</v>
      </c>
      <c r="F21" s="20">
        <v>45</v>
      </c>
      <c r="G21" s="21">
        <f>SUM(E21:F21)</f>
        <v>91</v>
      </c>
      <c r="H21" s="22">
        <f>SUM(G21-D21)</f>
        <v>77</v>
      </c>
      <c r="I21" s="23">
        <v>42</v>
      </c>
      <c r="J21" s="20">
        <v>42</v>
      </c>
      <c r="K21" s="21">
        <f>SUM(I21:J21)</f>
        <v>84</v>
      </c>
      <c r="L21" s="24">
        <f>+(K21-D21)</f>
        <v>70</v>
      </c>
      <c r="M21" s="23">
        <v>48</v>
      </c>
      <c r="N21" s="20">
        <v>50</v>
      </c>
      <c r="O21" s="21">
        <f>SUM(M21:N21)</f>
        <v>98</v>
      </c>
      <c r="P21" s="24">
        <f>+(O21-D21)</f>
        <v>84</v>
      </c>
      <c r="Q21" s="353">
        <f>SUM(H21+L21+P21)</f>
        <v>231</v>
      </c>
      <c r="R21" s="26">
        <f>+G21+K21+O21</f>
        <v>273</v>
      </c>
    </row>
    <row r="22" spans="1:19" ht="18" customHeight="1">
      <c r="A22" s="65" t="s">
        <v>275</v>
      </c>
      <c r="B22" s="220" t="s">
        <v>276</v>
      </c>
      <c r="C22" s="126">
        <v>37963</v>
      </c>
      <c r="D22" s="66">
        <v>-1</v>
      </c>
      <c r="E22" s="20">
        <v>42</v>
      </c>
      <c r="F22" s="20">
        <v>46</v>
      </c>
      <c r="G22" s="21">
        <f>SUM(E22:F22)</f>
        <v>88</v>
      </c>
      <c r="H22" s="22">
        <f>SUM(G22-D22)</f>
        <v>89</v>
      </c>
      <c r="I22" s="23">
        <v>42</v>
      </c>
      <c r="J22" s="20">
        <v>38</v>
      </c>
      <c r="K22" s="21">
        <f>SUM(I22:J22)</f>
        <v>80</v>
      </c>
      <c r="L22" s="24">
        <f>+(K22-D22)</f>
        <v>81</v>
      </c>
      <c r="M22" s="23" t="s">
        <v>11</v>
      </c>
      <c r="N22" s="20" t="s">
        <v>11</v>
      </c>
      <c r="O22" s="20" t="s">
        <v>11</v>
      </c>
      <c r="P22" s="24" t="s">
        <v>11</v>
      </c>
      <c r="Q22" s="353" t="s">
        <v>11</v>
      </c>
      <c r="R22" s="232" t="s">
        <v>11</v>
      </c>
    </row>
    <row r="23" spans="1:19" ht="18" customHeight="1">
      <c r="A23" s="65" t="s">
        <v>280</v>
      </c>
      <c r="B23" s="67" t="s">
        <v>281</v>
      </c>
      <c r="C23" s="126">
        <v>37882</v>
      </c>
      <c r="D23" s="66">
        <v>5</v>
      </c>
      <c r="E23" s="20">
        <v>41</v>
      </c>
      <c r="F23" s="20">
        <v>42</v>
      </c>
      <c r="G23" s="21">
        <f>SUM(E23:F23)</f>
        <v>83</v>
      </c>
      <c r="H23" s="22">
        <f>SUM(G23-D23)</f>
        <v>78</v>
      </c>
      <c r="I23" s="23">
        <v>40</v>
      </c>
      <c r="J23" s="20">
        <v>42</v>
      </c>
      <c r="K23" s="21">
        <f>SUM(I23:J23)</f>
        <v>82</v>
      </c>
      <c r="L23" s="24">
        <f>+(K23-D23)</f>
        <v>77</v>
      </c>
      <c r="M23" s="23" t="s">
        <v>11</v>
      </c>
      <c r="N23" s="20" t="s">
        <v>11</v>
      </c>
      <c r="O23" s="20" t="s">
        <v>11</v>
      </c>
      <c r="P23" s="24" t="s">
        <v>11</v>
      </c>
      <c r="Q23" s="353" t="s">
        <v>11</v>
      </c>
      <c r="R23" s="232" t="s">
        <v>11</v>
      </c>
    </row>
    <row r="24" spans="1:19" ht="18" customHeight="1">
      <c r="A24" s="65" t="s">
        <v>283</v>
      </c>
      <c r="B24" s="67" t="s">
        <v>54</v>
      </c>
      <c r="C24" s="126">
        <v>37316</v>
      </c>
      <c r="D24" s="66">
        <v>11</v>
      </c>
      <c r="E24" s="20">
        <v>49</v>
      </c>
      <c r="F24" s="20">
        <v>55</v>
      </c>
      <c r="G24" s="21">
        <f>SUM(E24:F24)</f>
        <v>104</v>
      </c>
      <c r="H24" s="22">
        <f>SUM(G24-D24)</f>
        <v>93</v>
      </c>
      <c r="I24" s="23" t="s">
        <v>11</v>
      </c>
      <c r="J24" s="20" t="s">
        <v>11</v>
      </c>
      <c r="K24" s="20" t="s">
        <v>11</v>
      </c>
      <c r="L24" s="24" t="s">
        <v>11</v>
      </c>
      <c r="M24" s="23" t="s">
        <v>11</v>
      </c>
      <c r="N24" s="20" t="s">
        <v>11</v>
      </c>
      <c r="O24" s="20" t="s">
        <v>11</v>
      </c>
      <c r="P24" s="24" t="s">
        <v>11</v>
      </c>
      <c r="Q24" s="25" t="s">
        <v>11</v>
      </c>
      <c r="R24" s="232" t="s">
        <v>11</v>
      </c>
    </row>
    <row r="25" spans="1:19" ht="18" customHeight="1" thickBot="1">
      <c r="A25" s="221" t="s">
        <v>285</v>
      </c>
      <c r="B25" s="222" t="s">
        <v>62</v>
      </c>
      <c r="C25" s="223">
        <v>37583</v>
      </c>
      <c r="D25" s="224">
        <v>20</v>
      </c>
      <c r="E25" s="226" t="s">
        <v>439</v>
      </c>
      <c r="F25" s="226" t="s">
        <v>440</v>
      </c>
      <c r="G25" s="226" t="s">
        <v>441</v>
      </c>
      <c r="H25" s="227" t="s">
        <v>442</v>
      </c>
      <c r="I25" s="233" t="s">
        <v>11</v>
      </c>
      <c r="J25" s="225" t="s">
        <v>11</v>
      </c>
      <c r="K25" s="225" t="s">
        <v>11</v>
      </c>
      <c r="L25" s="234" t="s">
        <v>11</v>
      </c>
      <c r="M25" s="233" t="s">
        <v>11</v>
      </c>
      <c r="N25" s="225" t="s">
        <v>11</v>
      </c>
      <c r="O25" s="225" t="s">
        <v>11</v>
      </c>
      <c r="P25" s="234" t="s">
        <v>11</v>
      </c>
      <c r="Q25" s="235" t="s">
        <v>11</v>
      </c>
      <c r="R25" s="237" t="s">
        <v>11</v>
      </c>
    </row>
    <row r="26" spans="1:19" ht="18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9" ht="18" customHeight="1" thickBot="1">
      <c r="A27" s="291" t="s">
        <v>243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3"/>
    </row>
    <row r="28" spans="1:19" ht="18" customHeight="1" thickBot="1">
      <c r="B28" s="1"/>
      <c r="C28" s="1"/>
      <c r="D28" s="1"/>
      <c r="E28" s="288" t="s">
        <v>257</v>
      </c>
      <c r="F28" s="289"/>
      <c r="G28" s="289"/>
      <c r="H28" s="290"/>
      <c r="I28" s="285" t="s">
        <v>258</v>
      </c>
      <c r="J28" s="286"/>
      <c r="K28" s="286"/>
      <c r="L28" s="287"/>
      <c r="M28" s="282" t="s">
        <v>259</v>
      </c>
      <c r="N28" s="283"/>
      <c r="O28" s="283"/>
      <c r="P28" s="284"/>
    </row>
    <row r="29" spans="1:19" ht="18" customHeight="1" thickBot="1">
      <c r="A29" s="18" t="s">
        <v>6</v>
      </c>
      <c r="B29" s="68" t="s">
        <v>10</v>
      </c>
      <c r="C29" s="69" t="s">
        <v>36</v>
      </c>
      <c r="D29" s="230" t="s">
        <v>1</v>
      </c>
      <c r="E29" s="71" t="s">
        <v>2</v>
      </c>
      <c r="F29" s="71" t="s">
        <v>3</v>
      </c>
      <c r="G29" s="71" t="s">
        <v>4</v>
      </c>
      <c r="H29" s="71" t="s">
        <v>5</v>
      </c>
      <c r="I29" s="72" t="s">
        <v>2</v>
      </c>
      <c r="J29" s="72" t="s">
        <v>3</v>
      </c>
      <c r="K29" s="72" t="s">
        <v>4</v>
      </c>
      <c r="L29" s="72" t="s">
        <v>5</v>
      </c>
      <c r="M29" s="73" t="s">
        <v>2</v>
      </c>
      <c r="N29" s="73" t="s">
        <v>3</v>
      </c>
      <c r="O29" s="73" t="s">
        <v>4</v>
      </c>
      <c r="P29" s="73" t="s">
        <v>5</v>
      </c>
      <c r="Q29" s="4" t="s">
        <v>16</v>
      </c>
      <c r="R29" s="17" t="s">
        <v>15</v>
      </c>
    </row>
    <row r="30" spans="1:19" ht="18" customHeight="1" thickBot="1">
      <c r="A30" s="65" t="s">
        <v>403</v>
      </c>
      <c r="B30" s="67" t="s">
        <v>274</v>
      </c>
      <c r="C30" s="126">
        <v>37984</v>
      </c>
      <c r="D30" s="66">
        <v>3</v>
      </c>
      <c r="E30" s="20">
        <v>38</v>
      </c>
      <c r="F30" s="20">
        <v>39</v>
      </c>
      <c r="G30" s="21">
        <f>SUM(E30:F30)</f>
        <v>77</v>
      </c>
      <c r="H30" s="22">
        <f>SUM(G30-D30)</f>
        <v>74</v>
      </c>
      <c r="I30" s="23">
        <v>37</v>
      </c>
      <c r="J30" s="20">
        <v>38</v>
      </c>
      <c r="K30" s="21">
        <f>SUM(I30:J30)</f>
        <v>75</v>
      </c>
      <c r="L30" s="24">
        <f>+(K30-D30)</f>
        <v>72</v>
      </c>
      <c r="M30" s="23">
        <v>41</v>
      </c>
      <c r="N30" s="20">
        <v>37</v>
      </c>
      <c r="O30" s="21">
        <f>SUM(M30:N30)</f>
        <v>78</v>
      </c>
      <c r="P30" s="24">
        <f>+(O30-D30)</f>
        <v>75</v>
      </c>
      <c r="Q30" s="357">
        <f>SUM(H30+L30+P30)</f>
        <v>221</v>
      </c>
      <c r="R30" s="360">
        <f>+G30+K30+O30</f>
        <v>230</v>
      </c>
      <c r="S30" s="271" t="s">
        <v>25</v>
      </c>
    </row>
    <row r="31" spans="1:19" ht="18" customHeight="1" thickBot="1">
      <c r="A31" s="65" t="s">
        <v>405</v>
      </c>
      <c r="B31" s="220" t="s">
        <v>406</v>
      </c>
      <c r="C31" s="126">
        <v>37974</v>
      </c>
      <c r="D31" s="66">
        <v>6</v>
      </c>
      <c r="E31" s="20">
        <v>37</v>
      </c>
      <c r="F31" s="20">
        <v>40</v>
      </c>
      <c r="G31" s="21">
        <f>SUM(E31:F31)</f>
        <v>77</v>
      </c>
      <c r="H31" s="22">
        <f>SUM(G31-D31)</f>
        <v>71</v>
      </c>
      <c r="I31" s="23">
        <v>37</v>
      </c>
      <c r="J31" s="20">
        <v>38</v>
      </c>
      <c r="K31" s="21">
        <f>SUM(I31:J31)</f>
        <v>75</v>
      </c>
      <c r="L31" s="24">
        <f>+(K31-D31)</f>
        <v>69</v>
      </c>
      <c r="M31" s="23">
        <v>44</v>
      </c>
      <c r="N31" s="20">
        <v>41</v>
      </c>
      <c r="O31" s="21">
        <f>SUM(M31:N31)</f>
        <v>85</v>
      </c>
      <c r="P31" s="24">
        <f>+(O31-D31)</f>
        <v>79</v>
      </c>
      <c r="Q31" s="353">
        <f>SUM(H31+L31+P31)</f>
        <v>219</v>
      </c>
      <c r="R31" s="355">
        <f>+G31+K31+O31</f>
        <v>237</v>
      </c>
      <c r="S31" s="271" t="s">
        <v>26</v>
      </c>
    </row>
    <row r="32" spans="1:19" ht="18" customHeight="1" thickBot="1">
      <c r="A32" s="65" t="s">
        <v>404</v>
      </c>
      <c r="B32" s="220" t="s">
        <v>281</v>
      </c>
      <c r="C32" s="126">
        <v>37872</v>
      </c>
      <c r="D32" s="66">
        <v>6</v>
      </c>
      <c r="E32" s="20">
        <v>44</v>
      </c>
      <c r="F32" s="20">
        <v>43</v>
      </c>
      <c r="G32" s="21">
        <f>SUM(E32:F32)</f>
        <v>87</v>
      </c>
      <c r="H32" s="22">
        <f>SUM(G32-D32)</f>
        <v>81</v>
      </c>
      <c r="I32" s="23">
        <v>40</v>
      </c>
      <c r="J32" s="20">
        <v>44</v>
      </c>
      <c r="K32" s="21">
        <f>SUM(I32:J32)</f>
        <v>84</v>
      </c>
      <c r="L32" s="24">
        <f>+(K32-D32)</f>
        <v>78</v>
      </c>
      <c r="M32" s="23">
        <v>39</v>
      </c>
      <c r="N32" s="20">
        <v>42</v>
      </c>
      <c r="O32" s="21">
        <f>SUM(M32:N32)</f>
        <v>81</v>
      </c>
      <c r="P32" s="24">
        <f>+(O32-D32)</f>
        <v>75</v>
      </c>
      <c r="Q32" s="356">
        <f>SUM(H32+L32+P32)</f>
        <v>234</v>
      </c>
      <c r="R32" s="26">
        <f>+G32+K32+O32</f>
        <v>252</v>
      </c>
      <c r="S32" s="271" t="s">
        <v>547</v>
      </c>
    </row>
    <row r="33" spans="1:19" ht="18" customHeight="1" thickBot="1">
      <c r="A33" s="221" t="s">
        <v>407</v>
      </c>
      <c r="B33" s="222" t="s">
        <v>54</v>
      </c>
      <c r="C33" s="223">
        <v>37876</v>
      </c>
      <c r="D33" s="224">
        <v>12</v>
      </c>
      <c r="E33" s="225">
        <v>42</v>
      </c>
      <c r="F33" s="225">
        <v>46</v>
      </c>
      <c r="G33" s="226">
        <f>SUM(E33:F33)</f>
        <v>88</v>
      </c>
      <c r="H33" s="227">
        <f>SUM(G33-D33)</f>
        <v>76</v>
      </c>
      <c r="I33" s="233">
        <v>42</v>
      </c>
      <c r="J33" s="225">
        <v>45</v>
      </c>
      <c r="K33" s="226">
        <f>SUM(I33:J33)</f>
        <v>87</v>
      </c>
      <c r="L33" s="234">
        <f>+(K33-D33)</f>
        <v>75</v>
      </c>
      <c r="M33" s="233">
        <v>45</v>
      </c>
      <c r="N33" s="225">
        <v>44</v>
      </c>
      <c r="O33" s="226">
        <f>SUM(M33:N33)</f>
        <v>89</v>
      </c>
      <c r="P33" s="234">
        <f>+(O33-D33)</f>
        <v>77</v>
      </c>
      <c r="Q33" s="361">
        <f>SUM(H33+L33+P33)</f>
        <v>228</v>
      </c>
      <c r="R33" s="236">
        <f>+G33+K33+O33</f>
        <v>264</v>
      </c>
      <c r="S33" s="271" t="s">
        <v>544</v>
      </c>
    </row>
  </sheetData>
  <sortState ref="A11:R25">
    <sortCondition ref="R11:R25"/>
    <sortCondition ref="O11:O25"/>
    <sortCondition ref="K11:K25"/>
    <sortCondition ref="G11:G25"/>
  </sortState>
  <mergeCells count="14">
    <mergeCell ref="A8:R8"/>
    <mergeCell ref="A1:R1"/>
    <mergeCell ref="A2:R2"/>
    <mergeCell ref="A3:R3"/>
    <mergeCell ref="A4:R4"/>
    <mergeCell ref="A5:R5"/>
    <mergeCell ref="A6:R6"/>
    <mergeCell ref="M9:P9"/>
    <mergeCell ref="I28:L28"/>
    <mergeCell ref="E28:H28"/>
    <mergeCell ref="M28:P28"/>
    <mergeCell ref="A27:R27"/>
    <mergeCell ref="E9:H9"/>
    <mergeCell ref="I9:L9"/>
  </mergeCells>
  <phoneticPr fontId="12" type="noConversion"/>
  <printOptions horizontalCentered="1" verticalCentered="1"/>
  <pageMargins left="0" right="0" top="0" bottom="0" header="0" footer="0"/>
  <pageSetup paperSize="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74"/>
  <sheetViews>
    <sheetView workbookViewId="0">
      <selection sqref="A1:XFD1048576"/>
    </sheetView>
  </sheetViews>
  <sheetFormatPr baseColWidth="10" defaultRowHeight="18"/>
  <cols>
    <col min="1" max="1" width="6" style="62" customWidth="1"/>
    <col min="2" max="2" width="3.42578125" style="11" customWidth="1"/>
    <col min="3" max="3" width="24.7109375" style="11" customWidth="1"/>
    <col min="4" max="4" width="4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37" customWidth="1"/>
    <col min="10" max="10" width="4" style="30" customWidth="1"/>
    <col min="11" max="16384" width="11.42578125" style="11"/>
  </cols>
  <sheetData>
    <row r="1" spans="1:14" ht="51" customHeight="1"/>
    <row r="3" spans="1:14" s="27" customFormat="1" ht="30.75">
      <c r="A3" s="310" t="s">
        <v>21</v>
      </c>
      <c r="B3" s="310"/>
      <c r="C3" s="310"/>
      <c r="D3" s="310"/>
      <c r="E3" s="310"/>
      <c r="F3" s="310"/>
      <c r="G3" s="310"/>
      <c r="H3" s="310"/>
      <c r="I3" s="138"/>
      <c r="J3" s="138"/>
    </row>
    <row r="4" spans="1:14" s="1" customFormat="1" ht="20.25" thickBot="1">
      <c r="A4" s="311" t="s">
        <v>66</v>
      </c>
      <c r="B4" s="311"/>
      <c r="C4" s="311"/>
      <c r="D4" s="311"/>
      <c r="E4" s="311"/>
      <c r="F4" s="311"/>
      <c r="G4" s="311"/>
      <c r="H4" s="311"/>
      <c r="I4" s="80"/>
      <c r="J4" s="80"/>
    </row>
    <row r="5" spans="1:14" s="9" customFormat="1" ht="16.5" thickBot="1">
      <c r="A5" s="312" t="s">
        <v>8</v>
      </c>
      <c r="B5" s="313"/>
      <c r="C5" s="313"/>
      <c r="D5" s="313"/>
      <c r="E5" s="313"/>
      <c r="F5" s="313"/>
      <c r="G5" s="313"/>
      <c r="H5" s="314"/>
      <c r="I5" s="51"/>
      <c r="J5" s="51"/>
    </row>
    <row r="6" spans="1:14" s="9" customFormat="1">
      <c r="A6" s="315" t="s">
        <v>104</v>
      </c>
      <c r="B6" s="315"/>
      <c r="C6" s="315"/>
      <c r="D6" s="315"/>
      <c r="E6" s="315"/>
      <c r="F6" s="315"/>
      <c r="G6" s="315"/>
      <c r="H6" s="315"/>
      <c r="I6" s="51"/>
      <c r="J6" s="51"/>
    </row>
    <row r="7" spans="1:14" customFormat="1" ht="13.5" thickBot="1">
      <c r="A7" s="55"/>
      <c r="I7" s="30"/>
      <c r="J7" s="30"/>
      <c r="K7" s="28"/>
      <c r="L7" s="28"/>
    </row>
    <row r="8" spans="1:14" s="28" customFormat="1" ht="12.95" customHeight="1" thickBot="1">
      <c r="A8" s="319" t="s">
        <v>28</v>
      </c>
      <c r="B8" s="320"/>
      <c r="C8" s="320"/>
      <c r="D8" s="320"/>
      <c r="E8" s="320"/>
      <c r="F8" s="320"/>
      <c r="G8" s="320"/>
      <c r="H8" s="321"/>
      <c r="I8" s="30"/>
      <c r="J8" s="30"/>
    </row>
    <row r="9" spans="1:14" s="30" customFormat="1" ht="12.95" customHeight="1" thickBot="1">
      <c r="A9" s="322" t="s">
        <v>105</v>
      </c>
      <c r="B9" s="323"/>
      <c r="C9" s="323"/>
      <c r="D9" s="323"/>
      <c r="E9" s="323"/>
      <c r="F9" s="323"/>
      <c r="G9" s="323"/>
      <c r="H9" s="324"/>
      <c r="I9" s="29"/>
      <c r="N9" s="28"/>
    </row>
    <row r="10" spans="1:14" s="30" customFormat="1" ht="12.95" customHeight="1">
      <c r="A10" s="31">
        <v>0.33333333333333298</v>
      </c>
      <c r="B10" s="37"/>
      <c r="C10" s="39" t="s">
        <v>106</v>
      </c>
      <c r="D10" s="39"/>
      <c r="E10" s="39" t="s">
        <v>107</v>
      </c>
      <c r="F10" s="39"/>
      <c r="G10" s="139" t="s">
        <v>108</v>
      </c>
      <c r="H10" s="40"/>
      <c r="I10" s="29">
        <f t="shared" ref="I10:I59" si="0">COUNTA(C10,E10,G10)</f>
        <v>3</v>
      </c>
      <c r="N10" s="28"/>
    </row>
    <row r="11" spans="1:14" s="30" customFormat="1" ht="12.95" customHeight="1">
      <c r="A11" s="31">
        <v>0.33958333333333302</v>
      </c>
      <c r="B11" s="37"/>
      <c r="C11" s="39" t="s">
        <v>109</v>
      </c>
      <c r="D11" s="39"/>
      <c r="E11" s="39" t="s">
        <v>110</v>
      </c>
      <c r="F11" s="39"/>
      <c r="G11" s="39" t="s">
        <v>111</v>
      </c>
      <c r="H11" s="40"/>
      <c r="I11" s="29">
        <f t="shared" si="0"/>
        <v>3</v>
      </c>
      <c r="N11" s="28"/>
    </row>
    <row r="12" spans="1:14" s="30" customFormat="1" ht="12.95" customHeight="1">
      <c r="A12" s="31">
        <v>0.34583333333333299</v>
      </c>
      <c r="B12" s="37"/>
      <c r="C12" s="39" t="s">
        <v>112</v>
      </c>
      <c r="D12" s="39"/>
      <c r="E12" s="39" t="s">
        <v>113</v>
      </c>
      <c r="F12" s="39"/>
      <c r="G12" s="39" t="s">
        <v>114</v>
      </c>
      <c r="H12" s="40"/>
      <c r="I12" s="29">
        <f t="shared" si="0"/>
        <v>3</v>
      </c>
      <c r="N12" s="28"/>
    </row>
    <row r="13" spans="1:14" s="30" customFormat="1" ht="12.95" customHeight="1">
      <c r="A13" s="31">
        <v>0.35208333333333303</v>
      </c>
      <c r="B13" s="37"/>
      <c r="C13" s="39" t="s">
        <v>115</v>
      </c>
      <c r="D13" s="39"/>
      <c r="E13" s="39" t="s">
        <v>116</v>
      </c>
      <c r="F13" s="39"/>
      <c r="G13" s="39" t="s">
        <v>117</v>
      </c>
      <c r="H13" s="40"/>
      <c r="I13" s="29">
        <f t="shared" si="0"/>
        <v>3</v>
      </c>
      <c r="N13" s="28"/>
    </row>
    <row r="14" spans="1:14" s="30" customFormat="1" ht="12.95" customHeight="1">
      <c r="A14" s="31">
        <v>0.358333333333333</v>
      </c>
      <c r="B14" s="37"/>
      <c r="C14" s="39" t="s">
        <v>118</v>
      </c>
      <c r="D14" s="39"/>
      <c r="E14" s="39" t="s">
        <v>119</v>
      </c>
      <c r="F14" s="39"/>
      <c r="G14" s="39" t="s">
        <v>120</v>
      </c>
      <c r="H14" s="40"/>
      <c r="I14" s="29">
        <f t="shared" si="0"/>
        <v>3</v>
      </c>
      <c r="N14" s="28"/>
    </row>
    <row r="15" spans="1:14" s="30" customFormat="1" ht="12.95" customHeight="1">
      <c r="A15" s="31">
        <v>0.36458333333333298</v>
      </c>
      <c r="B15" s="37"/>
      <c r="C15" s="39" t="s">
        <v>121</v>
      </c>
      <c r="D15" s="39"/>
      <c r="E15" s="39" t="s">
        <v>122</v>
      </c>
      <c r="F15" s="39"/>
      <c r="G15" s="39" t="s">
        <v>123</v>
      </c>
      <c r="H15" s="40"/>
      <c r="I15" s="29">
        <f t="shared" si="0"/>
        <v>3</v>
      </c>
      <c r="N15" s="28"/>
    </row>
    <row r="16" spans="1:14" s="30" customFormat="1" ht="12.95" customHeight="1">
      <c r="A16" s="31">
        <v>0.37083333333333302</v>
      </c>
      <c r="B16" s="37"/>
      <c r="C16" s="39" t="s">
        <v>124</v>
      </c>
      <c r="D16" s="39"/>
      <c r="E16" s="39" t="s">
        <v>125</v>
      </c>
      <c r="F16" s="39"/>
      <c r="G16" s="39" t="s">
        <v>126</v>
      </c>
      <c r="H16" s="40"/>
      <c r="I16" s="29">
        <f t="shared" si="0"/>
        <v>3</v>
      </c>
      <c r="N16" s="28"/>
    </row>
    <row r="17" spans="1:14" s="30" customFormat="1" ht="12.95" customHeight="1">
      <c r="A17" s="31">
        <v>0.37708333333333299</v>
      </c>
      <c r="B17" s="37"/>
      <c r="C17" s="39" t="s">
        <v>127</v>
      </c>
      <c r="D17" s="39"/>
      <c r="E17" s="39" t="s">
        <v>128</v>
      </c>
      <c r="F17" s="39"/>
      <c r="G17" s="39" t="s">
        <v>129</v>
      </c>
      <c r="H17" s="40"/>
      <c r="I17" s="29">
        <f t="shared" si="0"/>
        <v>3</v>
      </c>
      <c r="N17" s="28"/>
    </row>
    <row r="18" spans="1:14" s="30" customFormat="1" ht="12.95" customHeight="1">
      <c r="A18" s="31">
        <v>0.38333333333333303</v>
      </c>
      <c r="B18" s="37"/>
      <c r="C18" s="39" t="s">
        <v>130</v>
      </c>
      <c r="D18" s="39"/>
      <c r="E18" s="39" t="s">
        <v>23</v>
      </c>
      <c r="F18" s="39"/>
      <c r="G18" s="39" t="s">
        <v>131</v>
      </c>
      <c r="H18" s="40"/>
      <c r="I18" s="29">
        <f t="shared" si="0"/>
        <v>3</v>
      </c>
      <c r="N18" s="28"/>
    </row>
    <row r="19" spans="1:14" s="30" customFormat="1" ht="12.95" customHeight="1">
      <c r="A19" s="31">
        <v>0.389583333333333</v>
      </c>
      <c r="B19" s="37"/>
      <c r="C19" s="39" t="s">
        <v>132</v>
      </c>
      <c r="D19" s="39"/>
      <c r="E19" s="39" t="s">
        <v>133</v>
      </c>
      <c r="F19" s="39"/>
      <c r="G19" s="39" t="s">
        <v>134</v>
      </c>
      <c r="H19" s="40"/>
      <c r="I19" s="29">
        <f t="shared" si="0"/>
        <v>3</v>
      </c>
      <c r="N19" s="28"/>
    </row>
    <row r="20" spans="1:14" s="30" customFormat="1" ht="12.95" customHeight="1">
      <c r="A20" s="31">
        <v>0.39583333333333298</v>
      </c>
      <c r="B20" s="37"/>
      <c r="C20" s="39" t="s">
        <v>135</v>
      </c>
      <c r="D20" s="39"/>
      <c r="E20" s="39" t="s">
        <v>136</v>
      </c>
      <c r="F20" s="39"/>
      <c r="G20" s="39" t="s">
        <v>137</v>
      </c>
      <c r="H20" s="40"/>
      <c r="I20" s="29">
        <f t="shared" si="0"/>
        <v>3</v>
      </c>
      <c r="N20" s="28"/>
    </row>
    <row r="21" spans="1:14" s="30" customFormat="1" ht="12.95" customHeight="1">
      <c r="A21" s="31">
        <v>0.40208333333333302</v>
      </c>
      <c r="B21" s="37"/>
      <c r="C21" s="39" t="s">
        <v>138</v>
      </c>
      <c r="D21" s="39"/>
      <c r="E21" s="39" t="s">
        <v>139</v>
      </c>
      <c r="F21" s="39"/>
      <c r="G21" s="39" t="s">
        <v>140</v>
      </c>
      <c r="H21" s="40"/>
      <c r="I21" s="29">
        <f t="shared" si="0"/>
        <v>3</v>
      </c>
      <c r="N21" s="28"/>
    </row>
    <row r="22" spans="1:14" s="30" customFormat="1" ht="12.95" customHeight="1">
      <c r="A22" s="31">
        <v>0.40833333333333299</v>
      </c>
      <c r="B22" s="37"/>
      <c r="C22" s="39" t="s">
        <v>141</v>
      </c>
      <c r="D22" s="39"/>
      <c r="E22" s="39" t="s">
        <v>142</v>
      </c>
      <c r="F22" s="39"/>
      <c r="G22" s="39" t="s">
        <v>143</v>
      </c>
      <c r="H22" s="40"/>
      <c r="I22" s="29">
        <f t="shared" si="0"/>
        <v>3</v>
      </c>
      <c r="N22" s="28"/>
    </row>
    <row r="23" spans="1:14" s="30" customFormat="1" ht="12.95" customHeight="1">
      <c r="A23" s="31">
        <v>0.41458333333333303</v>
      </c>
      <c r="B23" s="37"/>
      <c r="C23" s="39" t="s">
        <v>144</v>
      </c>
      <c r="D23" s="39"/>
      <c r="E23" s="39" t="s">
        <v>145</v>
      </c>
      <c r="F23" s="39"/>
      <c r="G23" s="39" t="s">
        <v>146</v>
      </c>
      <c r="H23" s="40"/>
      <c r="I23" s="29">
        <f t="shared" si="0"/>
        <v>3</v>
      </c>
      <c r="N23" s="28"/>
    </row>
    <row r="24" spans="1:14" s="30" customFormat="1" ht="12.95" customHeight="1" thickBot="1">
      <c r="A24" s="31">
        <v>0.420833333333334</v>
      </c>
      <c r="B24" s="140"/>
      <c r="C24" s="57" t="s">
        <v>22</v>
      </c>
      <c r="D24" s="57"/>
      <c r="E24" s="57" t="s">
        <v>23</v>
      </c>
      <c r="F24" s="57"/>
      <c r="G24" s="57" t="s">
        <v>24</v>
      </c>
      <c r="H24" s="58"/>
      <c r="I24" s="29">
        <f t="shared" si="0"/>
        <v>3</v>
      </c>
      <c r="N24" s="28"/>
    </row>
    <row r="25" spans="1:14" s="30" customFormat="1" ht="12.95" customHeight="1" thickBot="1">
      <c r="A25" s="322" t="s">
        <v>48</v>
      </c>
      <c r="B25" s="323"/>
      <c r="C25" s="323"/>
      <c r="D25" s="323"/>
      <c r="E25" s="323"/>
      <c r="F25" s="323"/>
      <c r="G25" s="323"/>
      <c r="H25" s="324"/>
      <c r="I25" s="29">
        <f t="shared" si="0"/>
        <v>0</v>
      </c>
      <c r="N25" s="28"/>
    </row>
    <row r="26" spans="1:14" s="30" customFormat="1" ht="12.95" customHeight="1">
      <c r="A26" s="31">
        <v>0.42708333333333398</v>
      </c>
      <c r="B26" s="37"/>
      <c r="C26" s="39" t="s">
        <v>132</v>
      </c>
      <c r="D26" s="39"/>
      <c r="E26" s="39" t="s">
        <v>133</v>
      </c>
      <c r="F26" s="39"/>
      <c r="G26" s="39" t="s">
        <v>134</v>
      </c>
      <c r="H26" s="40"/>
      <c r="I26" s="29">
        <f t="shared" si="0"/>
        <v>3</v>
      </c>
      <c r="N26" s="28"/>
    </row>
    <row r="27" spans="1:14" s="30" customFormat="1" ht="12.95" customHeight="1">
      <c r="A27" s="31">
        <v>0.43333333333333501</v>
      </c>
      <c r="B27" s="37"/>
      <c r="C27" s="39" t="s">
        <v>135</v>
      </c>
      <c r="D27" s="39"/>
      <c r="E27" s="39" t="s">
        <v>136</v>
      </c>
      <c r="F27" s="39"/>
      <c r="G27" s="39" t="s">
        <v>137</v>
      </c>
      <c r="H27" s="40"/>
      <c r="I27" s="29">
        <f t="shared" si="0"/>
        <v>3</v>
      </c>
      <c r="N27" s="28"/>
    </row>
    <row r="28" spans="1:14" s="30" customFormat="1" ht="12.95" customHeight="1">
      <c r="A28" s="31">
        <v>0.43958333333333599</v>
      </c>
      <c r="B28" s="37"/>
      <c r="C28" s="39" t="s">
        <v>138</v>
      </c>
      <c r="D28" s="39"/>
      <c r="E28" s="39" t="s">
        <v>139</v>
      </c>
      <c r="F28" s="39"/>
      <c r="G28" s="39" t="s">
        <v>140</v>
      </c>
      <c r="H28" s="40"/>
      <c r="I28" s="29">
        <f t="shared" si="0"/>
        <v>3</v>
      </c>
      <c r="N28" s="28"/>
    </row>
    <row r="29" spans="1:14" s="30" customFormat="1" ht="12.95" customHeight="1">
      <c r="A29" s="31">
        <v>0.44583333333333702</v>
      </c>
      <c r="B29" s="37"/>
      <c r="C29" s="39" t="s">
        <v>141</v>
      </c>
      <c r="D29" s="39"/>
      <c r="E29" s="39" t="s">
        <v>142</v>
      </c>
      <c r="F29" s="39"/>
      <c r="G29" s="39" t="s">
        <v>143</v>
      </c>
      <c r="H29" s="40"/>
      <c r="I29" s="29">
        <f t="shared" si="0"/>
        <v>3</v>
      </c>
    </row>
    <row r="30" spans="1:14" s="30" customFormat="1" ht="12.95" customHeight="1">
      <c r="A30" s="31">
        <v>0.452083333333338</v>
      </c>
      <c r="B30" s="37"/>
      <c r="C30" s="39" t="s">
        <v>144</v>
      </c>
      <c r="D30" s="39"/>
      <c r="E30" s="39" t="s">
        <v>145</v>
      </c>
      <c r="F30" s="39"/>
      <c r="G30" s="39" t="s">
        <v>146</v>
      </c>
      <c r="H30" s="40"/>
      <c r="I30" s="29">
        <f t="shared" si="0"/>
        <v>3</v>
      </c>
    </row>
    <row r="31" spans="1:14" s="30" customFormat="1" ht="12.95" customHeight="1" thickBot="1">
      <c r="A31" s="31">
        <v>0.45833333333333898</v>
      </c>
      <c r="B31" s="37"/>
      <c r="C31" s="39" t="s">
        <v>22</v>
      </c>
      <c r="D31" s="39"/>
      <c r="E31" s="39" t="s">
        <v>23</v>
      </c>
      <c r="F31" s="39"/>
      <c r="G31" s="39" t="s">
        <v>24</v>
      </c>
      <c r="H31" s="40"/>
      <c r="I31" s="29">
        <f t="shared" si="0"/>
        <v>3</v>
      </c>
    </row>
    <row r="32" spans="1:14" s="30" customFormat="1" ht="12.95" customHeight="1" thickBot="1">
      <c r="A32" s="322" t="s">
        <v>147</v>
      </c>
      <c r="B32" s="323"/>
      <c r="C32" s="323"/>
      <c r="D32" s="323"/>
      <c r="E32" s="323"/>
      <c r="F32" s="323"/>
      <c r="G32" s="323"/>
      <c r="H32" s="324"/>
      <c r="I32" s="29">
        <f t="shared" si="0"/>
        <v>0</v>
      </c>
    </row>
    <row r="33" spans="1:9" s="30" customFormat="1" ht="12.95" customHeight="1" thickBot="1">
      <c r="A33" s="31">
        <v>0.46458333333333335</v>
      </c>
      <c r="B33" s="37"/>
      <c r="C33" s="39" t="s">
        <v>22</v>
      </c>
      <c r="D33" s="39"/>
      <c r="E33" s="39" t="s">
        <v>23</v>
      </c>
      <c r="F33" s="39"/>
      <c r="G33" s="39" t="s">
        <v>24</v>
      </c>
      <c r="H33" s="40"/>
      <c r="I33" s="29">
        <f t="shared" si="0"/>
        <v>3</v>
      </c>
    </row>
    <row r="34" spans="1:9" s="30" customFormat="1" ht="12.95" customHeight="1" thickBot="1">
      <c r="A34" s="322" t="s">
        <v>41</v>
      </c>
      <c r="B34" s="323"/>
      <c r="C34" s="323"/>
      <c r="D34" s="323"/>
      <c r="E34" s="323"/>
      <c r="F34" s="323"/>
      <c r="G34" s="323"/>
      <c r="H34" s="324"/>
      <c r="I34" s="29">
        <f t="shared" si="0"/>
        <v>0</v>
      </c>
    </row>
    <row r="35" spans="1:9" s="30" customFormat="1" ht="12.95" customHeight="1">
      <c r="A35" s="31">
        <v>0.47083333333333399</v>
      </c>
      <c r="B35" s="37"/>
      <c r="C35" s="39" t="s">
        <v>139</v>
      </c>
      <c r="D35" s="39"/>
      <c r="E35" s="39" t="s">
        <v>138</v>
      </c>
      <c r="F35" s="39"/>
      <c r="G35" s="39" t="s">
        <v>140</v>
      </c>
      <c r="H35" s="40"/>
      <c r="I35" s="29">
        <f t="shared" si="0"/>
        <v>3</v>
      </c>
    </row>
    <row r="36" spans="1:9" s="30" customFormat="1" ht="12.95" customHeight="1">
      <c r="A36" s="31">
        <v>0.47708333333333403</v>
      </c>
      <c r="B36" s="37"/>
      <c r="C36" s="39" t="s">
        <v>141</v>
      </c>
      <c r="D36" s="39"/>
      <c r="E36" s="39" t="s">
        <v>142</v>
      </c>
      <c r="F36" s="39"/>
      <c r="G36" s="39" t="s">
        <v>143</v>
      </c>
      <c r="H36" s="40"/>
      <c r="I36" s="29">
        <f t="shared" si="0"/>
        <v>3</v>
      </c>
    </row>
    <row r="37" spans="1:9" s="30" customFormat="1" ht="12.95" customHeight="1">
      <c r="A37" s="31">
        <v>0.483333333333334</v>
      </c>
      <c r="B37" s="37"/>
      <c r="C37" s="39" t="s">
        <v>144</v>
      </c>
      <c r="D37" s="39"/>
      <c r="E37" s="39" t="s">
        <v>145</v>
      </c>
      <c r="F37" s="39"/>
      <c r="G37" s="39" t="s">
        <v>146</v>
      </c>
      <c r="H37" s="40"/>
      <c r="I37" s="29">
        <f t="shared" si="0"/>
        <v>3</v>
      </c>
    </row>
    <row r="38" spans="1:9" s="30" customFormat="1" ht="12.95" customHeight="1" thickBot="1">
      <c r="A38" s="31">
        <v>0.48958333333333398</v>
      </c>
      <c r="B38" s="37"/>
      <c r="C38" s="39" t="s">
        <v>22</v>
      </c>
      <c r="D38" s="39"/>
      <c r="E38" s="39" t="s">
        <v>23</v>
      </c>
      <c r="F38" s="39"/>
      <c r="G38" s="39" t="s">
        <v>24</v>
      </c>
      <c r="H38" s="40"/>
      <c r="I38" s="29">
        <f t="shared" si="0"/>
        <v>3</v>
      </c>
    </row>
    <row r="39" spans="1:9" s="30" customFormat="1" ht="12.95" customHeight="1" thickBot="1">
      <c r="A39" s="322" t="s">
        <v>148</v>
      </c>
      <c r="B39" s="323"/>
      <c r="C39" s="323"/>
      <c r="D39" s="323"/>
      <c r="E39" s="323"/>
      <c r="F39" s="323"/>
      <c r="G39" s="323"/>
      <c r="H39" s="324"/>
      <c r="I39" s="29">
        <f t="shared" si="0"/>
        <v>0</v>
      </c>
    </row>
    <row r="40" spans="1:9" s="30" customFormat="1" ht="12.95" customHeight="1">
      <c r="A40" s="31">
        <v>0.49583333333333335</v>
      </c>
      <c r="B40" s="37"/>
      <c r="C40" s="39" t="s">
        <v>138</v>
      </c>
      <c r="D40" s="39"/>
      <c r="E40" s="39" t="s">
        <v>139</v>
      </c>
      <c r="F40" s="39"/>
      <c r="G40" s="39" t="s">
        <v>140</v>
      </c>
      <c r="H40" s="40"/>
      <c r="I40" s="29">
        <f t="shared" si="0"/>
        <v>3</v>
      </c>
    </row>
    <row r="41" spans="1:9" s="30" customFormat="1" ht="12.95" customHeight="1">
      <c r="A41" s="31">
        <v>0.50208333333333399</v>
      </c>
      <c r="B41" s="37"/>
      <c r="C41" s="39" t="s">
        <v>141</v>
      </c>
      <c r="D41" s="39"/>
      <c r="E41" s="39" t="s">
        <v>142</v>
      </c>
      <c r="F41" s="39"/>
      <c r="G41" s="39" t="s">
        <v>143</v>
      </c>
      <c r="H41" s="40"/>
      <c r="I41" s="29">
        <f t="shared" si="0"/>
        <v>3</v>
      </c>
    </row>
    <row r="42" spans="1:9" s="30" customFormat="1" ht="12.95" customHeight="1">
      <c r="A42" s="31">
        <v>0.50833333333333497</v>
      </c>
      <c r="B42" s="37"/>
      <c r="C42" s="39" t="s">
        <v>144</v>
      </c>
      <c r="D42" s="39"/>
      <c r="E42" s="39" t="s">
        <v>145</v>
      </c>
      <c r="F42" s="39"/>
      <c r="G42" s="39" t="s">
        <v>146</v>
      </c>
      <c r="H42" s="40"/>
      <c r="I42" s="29">
        <f t="shared" si="0"/>
        <v>3</v>
      </c>
    </row>
    <row r="43" spans="1:9" s="30" customFormat="1" ht="12.95" customHeight="1" thickBot="1">
      <c r="A43" s="31">
        <v>0.51458333333333495</v>
      </c>
      <c r="B43" s="37"/>
      <c r="C43" s="39" t="s">
        <v>22</v>
      </c>
      <c r="D43" s="39"/>
      <c r="E43" s="39" t="s">
        <v>23</v>
      </c>
      <c r="F43" s="39"/>
      <c r="G43" s="39" t="s">
        <v>24</v>
      </c>
      <c r="H43" s="40"/>
      <c r="I43" s="29">
        <f t="shared" si="0"/>
        <v>3</v>
      </c>
    </row>
    <row r="44" spans="1:9" s="30" customFormat="1" ht="12.95" customHeight="1" thickBot="1">
      <c r="A44" s="322" t="s">
        <v>38</v>
      </c>
      <c r="B44" s="323"/>
      <c r="C44" s="323"/>
      <c r="D44" s="323"/>
      <c r="E44" s="323"/>
      <c r="F44" s="323"/>
      <c r="G44" s="323"/>
      <c r="H44" s="324"/>
      <c r="I44" s="29">
        <f t="shared" si="0"/>
        <v>0</v>
      </c>
    </row>
    <row r="45" spans="1:9" s="30" customFormat="1" ht="12.95" customHeight="1">
      <c r="A45" s="31">
        <v>0.52083333333333337</v>
      </c>
      <c r="B45" s="37"/>
      <c r="C45" s="39" t="s">
        <v>107</v>
      </c>
      <c r="D45" s="39"/>
      <c r="E45" s="39" t="s">
        <v>106</v>
      </c>
      <c r="F45" s="39"/>
      <c r="G45" s="39" t="s">
        <v>108</v>
      </c>
      <c r="H45" s="40"/>
      <c r="I45" s="29">
        <f t="shared" si="0"/>
        <v>3</v>
      </c>
    </row>
    <row r="46" spans="1:9" s="30" customFormat="1" ht="12.95" customHeight="1">
      <c r="A46" s="31">
        <v>0.52708333333333401</v>
      </c>
      <c r="B46" s="37"/>
      <c r="C46" s="39" t="s">
        <v>109</v>
      </c>
      <c r="D46" s="39"/>
      <c r="E46" s="39" t="s">
        <v>110</v>
      </c>
      <c r="F46" s="39"/>
      <c r="G46" s="39" t="s">
        <v>111</v>
      </c>
      <c r="H46" s="40"/>
      <c r="I46" s="29">
        <f t="shared" si="0"/>
        <v>3</v>
      </c>
    </row>
    <row r="47" spans="1:9" s="30" customFormat="1" ht="12.95" customHeight="1">
      <c r="A47" s="31">
        <v>0.53333333333333499</v>
      </c>
      <c r="B47" s="37"/>
      <c r="C47" s="39" t="s">
        <v>112</v>
      </c>
      <c r="D47" s="39"/>
      <c r="E47" s="39" t="s">
        <v>113</v>
      </c>
      <c r="F47" s="39"/>
      <c r="G47" s="39" t="s">
        <v>114</v>
      </c>
      <c r="H47" s="40"/>
      <c r="I47" s="29">
        <f t="shared" si="0"/>
        <v>3</v>
      </c>
    </row>
    <row r="48" spans="1:9" s="30" customFormat="1" ht="12.95" customHeight="1">
      <c r="A48" s="31">
        <v>0.53958333333333497</v>
      </c>
      <c r="B48" s="37"/>
      <c r="C48" s="39" t="s">
        <v>115</v>
      </c>
      <c r="D48" s="39"/>
      <c r="E48" s="39" t="s">
        <v>116</v>
      </c>
      <c r="F48" s="39"/>
      <c r="G48" s="39" t="s">
        <v>117</v>
      </c>
      <c r="H48" s="40"/>
      <c r="I48" s="29">
        <f t="shared" si="0"/>
        <v>3</v>
      </c>
    </row>
    <row r="49" spans="1:12" s="30" customFormat="1" ht="12.95" customHeight="1">
      <c r="A49" s="31">
        <v>0.54583333333333595</v>
      </c>
      <c r="B49" s="37"/>
      <c r="C49" s="39" t="s">
        <v>118</v>
      </c>
      <c r="D49" s="39"/>
      <c r="E49" s="39" t="s">
        <v>119</v>
      </c>
      <c r="F49" s="39"/>
      <c r="G49" s="39" t="s">
        <v>120</v>
      </c>
      <c r="H49" s="40"/>
      <c r="I49" s="29">
        <f t="shared" si="0"/>
        <v>3</v>
      </c>
    </row>
    <row r="50" spans="1:12" s="30" customFormat="1" ht="12.95" customHeight="1">
      <c r="A50" s="31">
        <v>0.55208333333333703</v>
      </c>
      <c r="B50" s="37"/>
      <c r="C50" s="39" t="s">
        <v>121</v>
      </c>
      <c r="D50" s="39"/>
      <c r="E50" s="39" t="s">
        <v>122</v>
      </c>
      <c r="F50" s="39"/>
      <c r="G50" s="39" t="s">
        <v>123</v>
      </c>
      <c r="H50" s="40"/>
      <c r="I50" s="29">
        <f t="shared" si="0"/>
        <v>3</v>
      </c>
    </row>
    <row r="51" spans="1:12" s="30" customFormat="1" ht="12.95" customHeight="1">
      <c r="A51" s="31">
        <v>0.55833333333333701</v>
      </c>
      <c r="B51" s="37"/>
      <c r="C51" s="39" t="s">
        <v>124</v>
      </c>
      <c r="D51" s="39"/>
      <c r="E51" s="39" t="s">
        <v>125</v>
      </c>
      <c r="F51" s="39"/>
      <c r="G51" s="39" t="s">
        <v>126</v>
      </c>
      <c r="H51" s="40"/>
      <c r="I51" s="29">
        <f t="shared" si="0"/>
        <v>3</v>
      </c>
    </row>
    <row r="52" spans="1:12" s="30" customFormat="1" ht="12.95" customHeight="1">
      <c r="A52" s="31">
        <v>0.56458333333333799</v>
      </c>
      <c r="B52" s="37"/>
      <c r="C52" s="39" t="s">
        <v>127</v>
      </c>
      <c r="D52" s="39"/>
      <c r="E52" s="39" t="s">
        <v>128</v>
      </c>
      <c r="F52" s="39"/>
      <c r="G52" s="39" t="s">
        <v>129</v>
      </c>
      <c r="H52" s="40"/>
      <c r="I52" s="29">
        <f t="shared" si="0"/>
        <v>3</v>
      </c>
    </row>
    <row r="53" spans="1:12" s="30" customFormat="1" ht="12.95" customHeight="1">
      <c r="A53" s="31">
        <v>0.57083333333333897</v>
      </c>
      <c r="B53" s="37"/>
      <c r="C53" s="39" t="s">
        <v>130</v>
      </c>
      <c r="D53" s="39"/>
      <c r="E53" s="39" t="s">
        <v>23</v>
      </c>
      <c r="F53" s="39"/>
      <c r="G53" s="39" t="s">
        <v>131</v>
      </c>
      <c r="H53" s="40"/>
      <c r="I53" s="29">
        <f t="shared" si="0"/>
        <v>3</v>
      </c>
    </row>
    <row r="54" spans="1:12" s="30" customFormat="1" ht="12.95" customHeight="1">
      <c r="A54" s="31">
        <v>0.57708333333333905</v>
      </c>
      <c r="B54" s="37"/>
      <c r="C54" s="39" t="s">
        <v>132</v>
      </c>
      <c r="D54" s="39"/>
      <c r="E54" s="39" t="s">
        <v>133</v>
      </c>
      <c r="F54" s="39"/>
      <c r="G54" s="39" t="s">
        <v>134</v>
      </c>
      <c r="H54" s="40"/>
      <c r="I54" s="29">
        <f t="shared" si="0"/>
        <v>3</v>
      </c>
    </row>
    <row r="55" spans="1:12" s="30" customFormat="1" ht="12.95" customHeight="1">
      <c r="A55" s="31">
        <v>0.58333333333334003</v>
      </c>
      <c r="B55" s="37"/>
      <c r="C55" s="39" t="s">
        <v>135</v>
      </c>
      <c r="D55" s="39"/>
      <c r="E55" s="39" t="s">
        <v>136</v>
      </c>
      <c r="F55" s="39"/>
      <c r="G55" s="39" t="s">
        <v>137</v>
      </c>
      <c r="H55" s="40"/>
      <c r="I55" s="29">
        <f t="shared" si="0"/>
        <v>3</v>
      </c>
    </row>
    <row r="56" spans="1:12" s="30" customFormat="1" ht="12.95" customHeight="1">
      <c r="A56" s="31">
        <v>0.58958333333334001</v>
      </c>
      <c r="B56" s="37"/>
      <c r="C56" s="39" t="s">
        <v>138</v>
      </c>
      <c r="D56" s="39"/>
      <c r="E56" s="39" t="s">
        <v>139</v>
      </c>
      <c r="F56" s="39"/>
      <c r="G56" s="39" t="s">
        <v>140</v>
      </c>
      <c r="H56" s="40"/>
      <c r="I56" s="29">
        <f t="shared" si="0"/>
        <v>3</v>
      </c>
    </row>
    <row r="57" spans="1:12" s="30" customFormat="1" ht="12.95" customHeight="1">
      <c r="A57" s="31">
        <v>0.59583333333334099</v>
      </c>
      <c r="B57" s="37"/>
      <c r="C57" s="39" t="s">
        <v>141</v>
      </c>
      <c r="D57" s="39"/>
      <c r="E57" s="39" t="s">
        <v>142</v>
      </c>
      <c r="F57" s="39"/>
      <c r="G57" s="39" t="s">
        <v>143</v>
      </c>
      <c r="H57" s="40"/>
      <c r="I57" s="29">
        <f t="shared" si="0"/>
        <v>3</v>
      </c>
    </row>
    <row r="58" spans="1:12" s="30" customFormat="1" ht="12.95" customHeight="1">
      <c r="A58" s="31">
        <v>0.60208333333334196</v>
      </c>
      <c r="B58" s="37"/>
      <c r="C58" s="39" t="s">
        <v>144</v>
      </c>
      <c r="D58" s="39"/>
      <c r="E58" s="39" t="s">
        <v>145</v>
      </c>
      <c r="F58" s="39"/>
      <c r="G58" s="39" t="s">
        <v>146</v>
      </c>
      <c r="H58" s="40"/>
      <c r="I58" s="29">
        <f t="shared" si="0"/>
        <v>3</v>
      </c>
    </row>
    <row r="59" spans="1:12" s="30" customFormat="1" ht="12.95" customHeight="1" thickBot="1">
      <c r="A59" s="31">
        <v>0.60833333333334205</v>
      </c>
      <c r="B59" s="37"/>
      <c r="C59" s="57" t="s">
        <v>22</v>
      </c>
      <c r="D59" s="57"/>
      <c r="E59" s="57" t="s">
        <v>23</v>
      </c>
      <c r="F59" s="57"/>
      <c r="G59" s="57" t="s">
        <v>24</v>
      </c>
      <c r="H59" s="58"/>
      <c r="I59" s="29">
        <f t="shared" si="0"/>
        <v>3</v>
      </c>
      <c r="J59" s="141">
        <f>SUM(I9:I59)</f>
        <v>135</v>
      </c>
    </row>
    <row r="60" spans="1:12" s="30" customFormat="1" ht="12.95" customHeight="1">
      <c r="A60" s="304" t="s">
        <v>149</v>
      </c>
      <c r="B60" s="305"/>
      <c r="C60" s="305"/>
      <c r="D60" s="305"/>
      <c r="E60" s="305"/>
      <c r="F60" s="305"/>
      <c r="G60" s="305"/>
      <c r="H60" s="306"/>
      <c r="I60" s="29"/>
    </row>
    <row r="61" spans="1:12" s="51" customFormat="1" ht="12.95" customHeight="1" thickBot="1">
      <c r="A61" s="307"/>
      <c r="B61" s="308"/>
      <c r="C61" s="308"/>
      <c r="D61" s="308"/>
      <c r="E61" s="308"/>
      <c r="F61" s="308"/>
      <c r="G61" s="308"/>
      <c r="H61" s="309"/>
      <c r="I61" s="29"/>
      <c r="J61" s="30"/>
      <c r="L61" s="30"/>
    </row>
    <row r="62" spans="1:12" s="51" customFormat="1" ht="12.95" customHeight="1">
      <c r="A62" s="142"/>
      <c r="B62" s="142"/>
      <c r="C62" s="142"/>
      <c r="D62" s="142"/>
      <c r="E62" s="142"/>
      <c r="F62" s="142"/>
      <c r="G62" s="142"/>
      <c r="H62" s="142"/>
      <c r="I62" s="29"/>
      <c r="J62" s="30"/>
      <c r="L62" s="30"/>
    </row>
    <row r="63" spans="1:12" s="51" customFormat="1" ht="12.95" customHeight="1">
      <c r="A63" s="142"/>
      <c r="B63" s="142"/>
      <c r="C63" s="142"/>
      <c r="D63" s="142"/>
      <c r="E63" s="142"/>
      <c r="F63" s="142"/>
      <c r="G63" s="142"/>
      <c r="H63" s="142"/>
      <c r="I63" s="29"/>
      <c r="J63" s="30"/>
    </row>
    <row r="64" spans="1:12" s="51" customFormat="1" ht="12.95" customHeight="1">
      <c r="A64" s="142"/>
      <c r="B64" s="142"/>
      <c r="C64" s="142"/>
      <c r="D64" s="142"/>
      <c r="E64" s="142"/>
      <c r="F64" s="142"/>
      <c r="G64" s="142"/>
      <c r="H64" s="142"/>
      <c r="I64" s="29"/>
      <c r="J64" s="30"/>
    </row>
    <row r="65" spans="1:12" s="51" customFormat="1" ht="12.95" customHeight="1">
      <c r="A65" s="142"/>
      <c r="B65" s="142"/>
      <c r="C65" s="142"/>
      <c r="D65" s="142"/>
      <c r="E65" s="142"/>
      <c r="F65" s="142"/>
      <c r="G65" s="142"/>
      <c r="H65" s="142"/>
      <c r="I65" s="29"/>
      <c r="J65" s="30"/>
    </row>
    <row r="66" spans="1:12" s="51" customFormat="1" ht="12.95" customHeight="1">
      <c r="A66" s="142"/>
      <c r="B66" s="142"/>
      <c r="C66" s="142"/>
      <c r="D66" s="142"/>
      <c r="E66" s="142"/>
      <c r="F66" s="142"/>
      <c r="G66" s="142"/>
      <c r="H66" s="142"/>
      <c r="I66" s="29"/>
      <c r="J66" s="30"/>
    </row>
    <row r="67" spans="1:12" s="51" customFormat="1" ht="12.95" customHeight="1">
      <c r="A67" s="142"/>
      <c r="B67" s="142"/>
      <c r="C67" s="142"/>
      <c r="D67" s="142"/>
      <c r="E67" s="142"/>
      <c r="F67" s="142"/>
      <c r="G67" s="142"/>
      <c r="H67" s="142"/>
      <c r="I67" s="29"/>
      <c r="J67" s="30"/>
    </row>
    <row r="68" spans="1:12" s="51" customFormat="1" ht="12.95" customHeight="1">
      <c r="A68" s="142"/>
      <c r="B68" s="142"/>
      <c r="C68" s="142"/>
      <c r="D68" s="142"/>
      <c r="E68" s="142"/>
      <c r="F68" s="142"/>
      <c r="G68" s="142"/>
      <c r="H68" s="142"/>
      <c r="I68" s="29"/>
      <c r="J68" s="30"/>
    </row>
    <row r="69" spans="1:12" s="51" customFormat="1" ht="12.95" customHeight="1">
      <c r="A69" s="142"/>
      <c r="B69" s="142"/>
      <c r="C69" s="142"/>
      <c r="D69" s="142"/>
      <c r="E69" s="142"/>
      <c r="F69" s="142"/>
      <c r="G69" s="142"/>
      <c r="H69" s="142"/>
      <c r="I69" s="29"/>
      <c r="J69" s="30"/>
    </row>
    <row r="70" spans="1:12" s="51" customFormat="1" ht="12.95" customHeight="1">
      <c r="A70" s="142"/>
      <c r="B70" s="142"/>
      <c r="C70" s="142"/>
      <c r="D70" s="142"/>
      <c r="E70" s="142"/>
      <c r="F70" s="142"/>
      <c r="G70" s="142"/>
      <c r="H70" s="142"/>
      <c r="I70" s="29"/>
      <c r="J70" s="30"/>
    </row>
    <row r="71" spans="1:12" s="51" customFormat="1" ht="12.95" customHeight="1">
      <c r="A71" s="142"/>
      <c r="B71" s="142"/>
      <c r="C71" s="142"/>
      <c r="D71" s="142"/>
      <c r="E71" s="142"/>
      <c r="F71" s="142"/>
      <c r="G71" s="142"/>
      <c r="H71" s="142"/>
      <c r="I71" s="29"/>
      <c r="J71" s="30"/>
    </row>
    <row r="72" spans="1:12" s="51" customFormat="1" ht="12.95" customHeight="1">
      <c r="A72" s="142"/>
      <c r="B72" s="142"/>
      <c r="C72" s="142"/>
      <c r="D72" s="142"/>
      <c r="E72" s="142"/>
      <c r="F72" s="142"/>
      <c r="G72" s="142"/>
      <c r="H72" s="142"/>
      <c r="I72" s="29"/>
      <c r="J72" s="30"/>
    </row>
    <row r="73" spans="1:12" s="51" customFormat="1" ht="12.95" customHeight="1">
      <c r="A73" s="142"/>
      <c r="B73" s="142"/>
      <c r="C73" s="142"/>
      <c r="D73" s="142"/>
      <c r="E73" s="142"/>
      <c r="F73" s="142"/>
      <c r="G73" s="142"/>
      <c r="H73" s="142"/>
      <c r="I73" s="29"/>
      <c r="J73" s="30"/>
    </row>
    <row r="74" spans="1:12" s="27" customFormat="1" ht="30.75">
      <c r="A74" s="310" t="s">
        <v>21</v>
      </c>
      <c r="B74" s="310"/>
      <c r="C74" s="310"/>
      <c r="D74" s="310"/>
      <c r="E74" s="310"/>
      <c r="F74" s="310"/>
      <c r="G74" s="310"/>
      <c r="H74" s="310"/>
      <c r="I74" s="138"/>
      <c r="J74" s="138"/>
    </row>
    <row r="75" spans="1:12" s="1" customFormat="1" ht="20.25" thickBot="1">
      <c r="A75" s="311" t="s">
        <v>66</v>
      </c>
      <c r="B75" s="311"/>
      <c r="C75" s="311"/>
      <c r="D75" s="311"/>
      <c r="E75" s="311"/>
      <c r="F75" s="311"/>
      <c r="G75" s="311"/>
      <c r="H75" s="311"/>
      <c r="I75" s="80"/>
      <c r="J75" s="80"/>
    </row>
    <row r="76" spans="1:12" s="9" customFormat="1" ht="16.5" thickBot="1">
      <c r="A76" s="312" t="s">
        <v>8</v>
      </c>
      <c r="B76" s="313"/>
      <c r="C76" s="313"/>
      <c r="D76" s="313"/>
      <c r="E76" s="313"/>
      <c r="F76" s="313"/>
      <c r="G76" s="313"/>
      <c r="H76" s="314"/>
      <c r="I76" s="51"/>
      <c r="J76" s="51"/>
    </row>
    <row r="77" spans="1:12" s="9" customFormat="1" ht="18.75" thickBot="1">
      <c r="A77" s="315" t="s">
        <v>104</v>
      </c>
      <c r="B77" s="315"/>
      <c r="C77" s="315"/>
      <c r="D77" s="315"/>
      <c r="E77" s="315"/>
      <c r="F77" s="315"/>
      <c r="G77" s="315"/>
      <c r="H77" s="315"/>
      <c r="I77" s="51"/>
      <c r="J77" s="51"/>
    </row>
    <row r="78" spans="1:12" s="28" customFormat="1" ht="16.5" thickBot="1">
      <c r="A78" s="316" t="s">
        <v>150</v>
      </c>
      <c r="B78" s="317"/>
      <c r="C78" s="317"/>
      <c r="D78" s="317"/>
      <c r="E78" s="317"/>
      <c r="F78" s="317"/>
      <c r="G78" s="317"/>
      <c r="H78" s="318"/>
      <c r="I78" s="30"/>
      <c r="J78" s="30"/>
    </row>
    <row r="79" spans="1:12" customFormat="1" ht="13.5" thickBot="1">
      <c r="A79" s="55"/>
      <c r="I79" s="30"/>
      <c r="J79" s="30"/>
      <c r="K79" s="28"/>
      <c r="L79" s="28"/>
    </row>
    <row r="80" spans="1:12" s="28" customFormat="1" ht="12.95" customHeight="1" thickBot="1">
      <c r="A80" s="319" t="s">
        <v>28</v>
      </c>
      <c r="B80" s="320"/>
      <c r="C80" s="320"/>
      <c r="D80" s="320"/>
      <c r="E80" s="320"/>
      <c r="F80" s="320"/>
      <c r="G80" s="320"/>
      <c r="H80" s="321"/>
      <c r="I80" s="30"/>
      <c r="J80" s="30"/>
    </row>
    <row r="81" spans="1:9" s="30" customFormat="1" ht="12.95" customHeight="1" thickBot="1">
      <c r="A81" s="322" t="s">
        <v>42</v>
      </c>
      <c r="B81" s="323"/>
      <c r="C81" s="323"/>
      <c r="D81" s="323"/>
      <c r="E81" s="323"/>
      <c r="F81" s="323"/>
      <c r="G81" s="323"/>
      <c r="H81" s="324"/>
      <c r="I81" s="29"/>
    </row>
    <row r="82" spans="1:9" s="30" customFormat="1" ht="12.95" customHeight="1">
      <c r="A82" s="53">
        <v>0.62708333333333333</v>
      </c>
      <c r="B82" s="52"/>
      <c r="C82" s="143" t="s">
        <v>151</v>
      </c>
      <c r="D82" s="76" t="s">
        <v>11</v>
      </c>
      <c r="E82" s="143" t="s">
        <v>152</v>
      </c>
      <c r="F82" s="76" t="s">
        <v>11</v>
      </c>
      <c r="G82" s="143"/>
      <c r="H82" s="77" t="s">
        <v>11</v>
      </c>
      <c r="I82" s="29">
        <f t="shared" ref="I82:I117" si="1">COUNTA(C82,E82,G82)</f>
        <v>2</v>
      </c>
    </row>
    <row r="83" spans="1:9" s="30" customFormat="1" ht="12.95" customHeight="1">
      <c r="A83" s="53">
        <v>0.6333333333333333</v>
      </c>
      <c r="B83" s="52"/>
      <c r="C83" s="143" t="s">
        <v>153</v>
      </c>
      <c r="D83" s="76" t="s">
        <v>11</v>
      </c>
      <c r="E83" s="143" t="s">
        <v>154</v>
      </c>
      <c r="F83" s="76" t="s">
        <v>11</v>
      </c>
      <c r="G83" s="143" t="s">
        <v>155</v>
      </c>
      <c r="H83" s="77" t="s">
        <v>11</v>
      </c>
      <c r="I83" s="29">
        <f t="shared" si="1"/>
        <v>3</v>
      </c>
    </row>
    <row r="84" spans="1:9" s="30" customFormat="1" ht="12.95" customHeight="1">
      <c r="A84" s="53">
        <v>0.63958333333333295</v>
      </c>
      <c r="B84" s="52"/>
      <c r="C84" s="143" t="s">
        <v>156</v>
      </c>
      <c r="D84" s="76" t="s">
        <v>11</v>
      </c>
      <c r="E84" s="143" t="s">
        <v>157</v>
      </c>
      <c r="F84" s="76" t="s">
        <v>11</v>
      </c>
      <c r="G84" s="143" t="s">
        <v>158</v>
      </c>
      <c r="H84" s="77" t="s">
        <v>11</v>
      </c>
      <c r="I84" s="29">
        <f t="shared" si="1"/>
        <v>3</v>
      </c>
    </row>
    <row r="85" spans="1:9" s="30" customFormat="1" ht="12.95" customHeight="1">
      <c r="A85" s="53">
        <v>0.64583333333333304</v>
      </c>
      <c r="B85" s="52"/>
      <c r="C85" s="143" t="s">
        <v>159</v>
      </c>
      <c r="D85" s="76" t="s">
        <v>11</v>
      </c>
      <c r="E85" s="143" t="s">
        <v>160</v>
      </c>
      <c r="F85" s="76" t="s">
        <v>11</v>
      </c>
      <c r="G85" s="143" t="s">
        <v>161</v>
      </c>
      <c r="H85" s="77" t="s">
        <v>11</v>
      </c>
      <c r="I85" s="29">
        <f t="shared" si="1"/>
        <v>3</v>
      </c>
    </row>
    <row r="86" spans="1:9" s="30" customFormat="1" ht="12.95" customHeight="1">
      <c r="A86" s="53">
        <v>0.65208333333333302</v>
      </c>
      <c r="B86" s="52"/>
      <c r="C86" s="143" t="s">
        <v>162</v>
      </c>
      <c r="D86" s="76" t="s">
        <v>11</v>
      </c>
      <c r="E86" s="143" t="s">
        <v>163</v>
      </c>
      <c r="F86" s="76" t="s">
        <v>11</v>
      </c>
      <c r="G86" s="143" t="s">
        <v>164</v>
      </c>
      <c r="H86" s="77" t="s">
        <v>11</v>
      </c>
      <c r="I86" s="29">
        <f t="shared" si="1"/>
        <v>3</v>
      </c>
    </row>
    <row r="87" spans="1:9" s="30" customFormat="1" ht="12.95" customHeight="1">
      <c r="A87" s="53">
        <v>0.65833333333333299</v>
      </c>
      <c r="B87" s="52"/>
      <c r="C87" s="143" t="s">
        <v>165</v>
      </c>
      <c r="D87" s="76" t="s">
        <v>11</v>
      </c>
      <c r="E87" s="143" t="s">
        <v>166</v>
      </c>
      <c r="F87" s="76" t="s">
        <v>11</v>
      </c>
      <c r="G87" s="143" t="s">
        <v>167</v>
      </c>
      <c r="H87" s="77" t="s">
        <v>11</v>
      </c>
      <c r="I87" s="29">
        <f t="shared" si="1"/>
        <v>3</v>
      </c>
    </row>
    <row r="88" spans="1:9" s="30" customFormat="1" ht="12.95" customHeight="1">
      <c r="A88" s="53">
        <v>0.66458333333333297</v>
      </c>
      <c r="B88" s="52"/>
      <c r="C88" s="143" t="s">
        <v>168</v>
      </c>
      <c r="D88" s="76" t="s">
        <v>11</v>
      </c>
      <c r="E88" s="143" t="s">
        <v>169</v>
      </c>
      <c r="F88" s="76" t="s">
        <v>11</v>
      </c>
      <c r="G88" s="143" t="s">
        <v>170</v>
      </c>
      <c r="H88" s="77" t="s">
        <v>11</v>
      </c>
      <c r="I88" s="29">
        <f t="shared" si="1"/>
        <v>3</v>
      </c>
    </row>
    <row r="89" spans="1:9" s="30" customFormat="1" ht="12.95" customHeight="1">
      <c r="A89" s="53">
        <v>0.67083333333333295</v>
      </c>
      <c r="B89" s="52"/>
      <c r="C89" s="143" t="s">
        <v>171</v>
      </c>
      <c r="D89" s="76" t="s">
        <v>11</v>
      </c>
      <c r="E89" s="143" t="s">
        <v>172</v>
      </c>
      <c r="F89" s="76" t="s">
        <v>11</v>
      </c>
      <c r="G89" s="143" t="s">
        <v>173</v>
      </c>
      <c r="H89" s="77" t="s">
        <v>11</v>
      </c>
      <c r="I89" s="29">
        <f t="shared" si="1"/>
        <v>3</v>
      </c>
    </row>
    <row r="90" spans="1:9" s="30" customFormat="1" ht="12.95" customHeight="1">
      <c r="A90" s="53">
        <v>0.67708333333333304</v>
      </c>
      <c r="B90" s="52"/>
      <c r="C90" s="143" t="s">
        <v>174</v>
      </c>
      <c r="D90" s="76" t="s">
        <v>11</v>
      </c>
      <c r="E90" s="143" t="s">
        <v>175</v>
      </c>
      <c r="F90" s="76" t="s">
        <v>11</v>
      </c>
      <c r="G90" s="143" t="s">
        <v>176</v>
      </c>
      <c r="H90" s="77" t="s">
        <v>11</v>
      </c>
      <c r="I90" s="29">
        <f t="shared" si="1"/>
        <v>3</v>
      </c>
    </row>
    <row r="91" spans="1:9" s="30" customFormat="1" ht="12.95" customHeight="1">
      <c r="A91" s="53">
        <v>0.68333333333333302</v>
      </c>
      <c r="B91" s="52"/>
      <c r="C91" s="144" t="s">
        <v>177</v>
      </c>
      <c r="D91" s="76" t="s">
        <v>11</v>
      </c>
      <c r="E91" s="144" t="s">
        <v>178</v>
      </c>
      <c r="F91" s="76" t="s">
        <v>11</v>
      </c>
      <c r="G91" s="143"/>
      <c r="H91" s="77" t="s">
        <v>11</v>
      </c>
      <c r="I91" s="29">
        <f t="shared" si="1"/>
        <v>2</v>
      </c>
    </row>
    <row r="92" spans="1:9" s="30" customFormat="1" ht="12.95" customHeight="1" thickBot="1">
      <c r="A92" s="53">
        <v>0.68958333333333299</v>
      </c>
      <c r="B92" s="52"/>
      <c r="C92" s="144" t="s">
        <v>179</v>
      </c>
      <c r="D92" s="76" t="s">
        <v>11</v>
      </c>
      <c r="E92" s="144" t="s">
        <v>180</v>
      </c>
      <c r="F92" s="76" t="s">
        <v>11</v>
      </c>
      <c r="G92" s="145"/>
      <c r="H92" s="77" t="s">
        <v>11</v>
      </c>
      <c r="I92" s="29">
        <f t="shared" si="1"/>
        <v>2</v>
      </c>
    </row>
    <row r="93" spans="1:9" s="30" customFormat="1" ht="12.95" customHeight="1" thickBot="1">
      <c r="A93" s="329" t="s">
        <v>43</v>
      </c>
      <c r="B93" s="330"/>
      <c r="C93" s="330"/>
      <c r="D93" s="330"/>
      <c r="E93" s="330"/>
      <c r="F93" s="330"/>
      <c r="G93" s="330"/>
      <c r="H93" s="331"/>
      <c r="I93" s="29">
        <f t="shared" si="1"/>
        <v>0</v>
      </c>
    </row>
    <row r="94" spans="1:9" s="30" customFormat="1" ht="12.95" customHeight="1">
      <c r="A94" s="53">
        <v>0.6958333333333333</v>
      </c>
      <c r="B94" s="52"/>
      <c r="C94" s="143" t="s">
        <v>181</v>
      </c>
      <c r="D94" s="76" t="s">
        <v>11</v>
      </c>
      <c r="E94" s="143" t="s">
        <v>182</v>
      </c>
      <c r="F94" s="76" t="s">
        <v>11</v>
      </c>
      <c r="G94" s="143" t="s">
        <v>183</v>
      </c>
      <c r="H94" s="77" t="s">
        <v>11</v>
      </c>
      <c r="I94" s="29">
        <f t="shared" si="1"/>
        <v>3</v>
      </c>
    </row>
    <row r="95" spans="1:9" s="30" customFormat="1" ht="12.95" customHeight="1">
      <c r="A95" s="53">
        <v>0.70208333333333395</v>
      </c>
      <c r="B95" s="37"/>
      <c r="C95" s="38" t="s">
        <v>184</v>
      </c>
      <c r="D95" s="76" t="s">
        <v>11</v>
      </c>
      <c r="E95" s="38" t="s">
        <v>185</v>
      </c>
      <c r="F95" s="76" t="s">
        <v>11</v>
      </c>
      <c r="G95" s="38"/>
      <c r="H95" s="77" t="s">
        <v>11</v>
      </c>
      <c r="I95" s="29">
        <f>COUNTA(C95,E95,G95)</f>
        <v>2</v>
      </c>
    </row>
    <row r="96" spans="1:9" s="30" customFormat="1" ht="12.95" customHeight="1" thickBot="1">
      <c r="A96" s="146">
        <v>0.70833333333333404</v>
      </c>
      <c r="B96" s="140"/>
      <c r="C96" s="147" t="s">
        <v>186</v>
      </c>
      <c r="D96" s="148" t="s">
        <v>11</v>
      </c>
      <c r="E96" s="147" t="s">
        <v>187</v>
      </c>
      <c r="F96" s="148" t="s">
        <v>11</v>
      </c>
      <c r="G96" s="74"/>
      <c r="H96" s="149" t="s">
        <v>11</v>
      </c>
      <c r="I96" s="29">
        <f t="shared" si="1"/>
        <v>2</v>
      </c>
    </row>
    <row r="97" spans="1:12" s="30" customFormat="1" ht="12.95" customHeight="1" thickBot="1">
      <c r="A97" s="322" t="s">
        <v>30</v>
      </c>
      <c r="B97" s="323"/>
      <c r="C97" s="323"/>
      <c r="D97" s="323"/>
      <c r="E97" s="323"/>
      <c r="F97" s="323"/>
      <c r="G97" s="323"/>
      <c r="H97" s="324"/>
      <c r="I97" s="29">
        <f t="shared" si="1"/>
        <v>0</v>
      </c>
    </row>
    <row r="98" spans="1:12" s="30" customFormat="1" ht="12.95" customHeight="1">
      <c r="A98" s="53">
        <v>0.71458333333333401</v>
      </c>
      <c r="B98" s="150"/>
      <c r="C98" s="151" t="s">
        <v>188</v>
      </c>
      <c r="D98" s="152" t="s">
        <v>11</v>
      </c>
      <c r="E98" s="151" t="s">
        <v>189</v>
      </c>
      <c r="F98" s="152" t="s">
        <v>11</v>
      </c>
      <c r="G98" s="151" t="s">
        <v>190</v>
      </c>
      <c r="H98" s="153" t="s">
        <v>11</v>
      </c>
      <c r="I98" s="29">
        <f t="shared" si="1"/>
        <v>3</v>
      </c>
    </row>
    <row r="99" spans="1:12" s="30" customFormat="1" ht="12.95" customHeight="1">
      <c r="A99" s="53">
        <v>0.72083333333333399</v>
      </c>
      <c r="B99" s="52"/>
      <c r="C99" s="143" t="s">
        <v>191</v>
      </c>
      <c r="D99" s="76" t="s">
        <v>11</v>
      </c>
      <c r="E99" s="143" t="s">
        <v>192</v>
      </c>
      <c r="F99" s="76" t="s">
        <v>11</v>
      </c>
      <c r="G99" s="143" t="s">
        <v>193</v>
      </c>
      <c r="H99" s="77" t="s">
        <v>11</v>
      </c>
      <c r="I99" s="29">
        <f t="shared" si="1"/>
        <v>3</v>
      </c>
    </row>
    <row r="100" spans="1:12" s="30" customFormat="1" ht="12.95" customHeight="1">
      <c r="A100" s="53">
        <v>0.72708333333333397</v>
      </c>
      <c r="B100" s="52"/>
      <c r="C100" s="143" t="s">
        <v>194</v>
      </c>
      <c r="D100" s="76" t="s">
        <v>11</v>
      </c>
      <c r="E100" s="143" t="s">
        <v>195</v>
      </c>
      <c r="F100" s="76" t="s">
        <v>11</v>
      </c>
      <c r="G100" s="143" t="s">
        <v>196</v>
      </c>
      <c r="H100" s="77" t="s">
        <v>11</v>
      </c>
      <c r="I100" s="29">
        <f t="shared" si="1"/>
        <v>3</v>
      </c>
    </row>
    <row r="101" spans="1:12" s="30" customFormat="1" ht="12.95" customHeight="1">
      <c r="A101" s="146">
        <v>0.56666666666666665</v>
      </c>
      <c r="B101" s="52"/>
      <c r="C101" s="143" t="s">
        <v>197</v>
      </c>
      <c r="D101" s="76"/>
      <c r="E101" s="143" t="s">
        <v>198</v>
      </c>
      <c r="F101" s="76"/>
      <c r="G101" s="143" t="s">
        <v>199</v>
      </c>
      <c r="H101" s="77"/>
      <c r="I101" s="29">
        <f t="shared" si="1"/>
        <v>3</v>
      </c>
    </row>
    <row r="102" spans="1:12" s="30" customFormat="1" ht="12.95" customHeight="1">
      <c r="A102" s="332">
        <v>0.73958333333333337</v>
      </c>
      <c r="B102" s="52"/>
      <c r="C102" s="154" t="s">
        <v>200</v>
      </c>
      <c r="D102" s="76" t="s">
        <v>11</v>
      </c>
      <c r="E102" s="154" t="s">
        <v>201</v>
      </c>
      <c r="F102" s="76" t="s">
        <v>11</v>
      </c>
      <c r="G102" s="38"/>
      <c r="H102" s="77" t="s">
        <v>11</v>
      </c>
      <c r="I102" s="29">
        <f t="shared" si="1"/>
        <v>2</v>
      </c>
    </row>
    <row r="103" spans="1:12" s="30" customFormat="1" ht="12.95" customHeight="1" thickBot="1">
      <c r="A103" s="333"/>
      <c r="B103" s="56"/>
      <c r="C103" s="147" t="s">
        <v>202</v>
      </c>
      <c r="D103" s="148" t="s">
        <v>11</v>
      </c>
      <c r="E103" s="147" t="s">
        <v>203</v>
      </c>
      <c r="F103" s="148" t="s">
        <v>11</v>
      </c>
      <c r="G103" s="74"/>
      <c r="H103" s="149" t="s">
        <v>11</v>
      </c>
      <c r="I103" s="29">
        <f t="shared" si="1"/>
        <v>2</v>
      </c>
    </row>
    <row r="104" spans="1:12" s="30" customFormat="1" ht="12.95" customHeight="1" thickBot="1">
      <c r="A104" s="322" t="s">
        <v>31</v>
      </c>
      <c r="B104" s="323"/>
      <c r="C104" s="323"/>
      <c r="D104" s="323"/>
      <c r="E104" s="323"/>
      <c r="F104" s="323"/>
      <c r="G104" s="323"/>
      <c r="H104" s="324"/>
      <c r="I104" s="29">
        <f t="shared" si="1"/>
        <v>0</v>
      </c>
    </row>
    <row r="105" spans="1:12" s="30" customFormat="1" ht="12.95" customHeight="1" thickBot="1">
      <c r="A105" s="54">
        <v>0.74583333333333324</v>
      </c>
      <c r="B105" s="155"/>
      <c r="C105" s="156" t="s">
        <v>204</v>
      </c>
      <c r="D105" s="157" t="s">
        <v>11</v>
      </c>
      <c r="E105" s="156"/>
      <c r="F105" s="157" t="s">
        <v>11</v>
      </c>
      <c r="G105" s="156"/>
      <c r="H105" s="158" t="s">
        <v>11</v>
      </c>
      <c r="I105" s="29">
        <f t="shared" si="1"/>
        <v>1</v>
      </c>
    </row>
    <row r="106" spans="1:12" customFormat="1" ht="12.95" customHeight="1" thickBot="1">
      <c r="A106" s="59"/>
      <c r="B106" s="60"/>
      <c r="C106" s="60"/>
      <c r="D106" s="60"/>
      <c r="E106" s="60"/>
      <c r="F106" s="60"/>
      <c r="G106" s="60"/>
      <c r="I106" s="29">
        <f t="shared" si="1"/>
        <v>0</v>
      </c>
      <c r="J106" s="30"/>
      <c r="K106" s="28"/>
      <c r="L106" s="28"/>
    </row>
    <row r="107" spans="1:12" s="28" customFormat="1" ht="12.95" customHeight="1" thickBot="1">
      <c r="A107" s="319" t="s">
        <v>32</v>
      </c>
      <c r="B107" s="320"/>
      <c r="C107" s="320"/>
      <c r="D107" s="320"/>
      <c r="E107" s="320"/>
      <c r="F107" s="320"/>
      <c r="G107" s="320"/>
      <c r="H107" s="321"/>
      <c r="I107" s="29">
        <f t="shared" si="1"/>
        <v>0</v>
      </c>
      <c r="J107" s="30"/>
    </row>
    <row r="108" spans="1:12" s="30" customFormat="1" ht="12.75" customHeight="1" thickBot="1">
      <c r="A108" s="322" t="s">
        <v>33</v>
      </c>
      <c r="B108" s="323"/>
      <c r="C108" s="323"/>
      <c r="D108" s="323"/>
      <c r="E108" s="323"/>
      <c r="F108" s="323"/>
      <c r="G108" s="323"/>
      <c r="H108" s="324"/>
      <c r="I108" s="29">
        <f t="shared" si="1"/>
        <v>0</v>
      </c>
    </row>
    <row r="109" spans="1:12" s="30" customFormat="1" ht="12.95" customHeight="1">
      <c r="A109" s="53">
        <v>0.32083333333333336</v>
      </c>
      <c r="B109" s="37"/>
      <c r="C109" s="151" t="s">
        <v>205</v>
      </c>
      <c r="D109" s="152" t="s">
        <v>11</v>
      </c>
      <c r="E109" s="143" t="s">
        <v>206</v>
      </c>
      <c r="F109" s="76" t="s">
        <v>11</v>
      </c>
      <c r="G109" s="143" t="s">
        <v>207</v>
      </c>
      <c r="H109" s="153" t="s">
        <v>11</v>
      </c>
      <c r="I109" s="29">
        <f t="shared" si="1"/>
        <v>3</v>
      </c>
    </row>
    <row r="110" spans="1:12" s="30" customFormat="1" ht="12.95" customHeight="1" thickBot="1">
      <c r="A110" s="53">
        <v>0.327083333333333</v>
      </c>
      <c r="B110" s="140"/>
      <c r="C110" s="143" t="s">
        <v>208</v>
      </c>
      <c r="D110" s="76" t="s">
        <v>11</v>
      </c>
      <c r="E110" s="147" t="s">
        <v>209</v>
      </c>
      <c r="F110" s="148" t="s">
        <v>11</v>
      </c>
      <c r="G110" s="147" t="s">
        <v>210</v>
      </c>
      <c r="H110" s="149" t="s">
        <v>11</v>
      </c>
      <c r="I110" s="29">
        <f t="shared" si="1"/>
        <v>3</v>
      </c>
    </row>
    <row r="111" spans="1:12" s="30" customFormat="1" ht="12.95" customHeight="1" thickBot="1">
      <c r="A111" s="322" t="s">
        <v>44</v>
      </c>
      <c r="B111" s="325"/>
      <c r="C111" s="325"/>
      <c r="D111" s="325"/>
      <c r="E111" s="325"/>
      <c r="F111" s="325"/>
      <c r="G111" s="325"/>
      <c r="H111" s="326"/>
      <c r="I111" s="29">
        <f t="shared" si="1"/>
        <v>0</v>
      </c>
    </row>
    <row r="112" spans="1:12" s="30" customFormat="1" ht="12.95" customHeight="1">
      <c r="A112" s="159">
        <v>0.33333333333333298</v>
      </c>
      <c r="B112" s="32"/>
      <c r="C112" s="160" t="s">
        <v>211</v>
      </c>
      <c r="D112" s="161" t="s">
        <v>11</v>
      </c>
      <c r="E112" s="160" t="s">
        <v>212</v>
      </c>
      <c r="F112" s="161" t="s">
        <v>11</v>
      </c>
      <c r="G112" s="160" t="s">
        <v>213</v>
      </c>
      <c r="H112" s="162" t="s">
        <v>11</v>
      </c>
      <c r="I112" s="29">
        <f t="shared" si="1"/>
        <v>3</v>
      </c>
    </row>
    <row r="113" spans="1:10" s="30" customFormat="1" ht="12.95" customHeight="1">
      <c r="A113" s="31">
        <v>0.33958333333333302</v>
      </c>
      <c r="B113" s="37"/>
      <c r="C113" s="143" t="s">
        <v>214</v>
      </c>
      <c r="D113" s="76" t="s">
        <v>11</v>
      </c>
      <c r="E113" s="143" t="s">
        <v>215</v>
      </c>
      <c r="F113" s="76" t="s">
        <v>11</v>
      </c>
      <c r="G113" s="143" t="s">
        <v>216</v>
      </c>
      <c r="H113" s="77" t="s">
        <v>11</v>
      </c>
      <c r="I113" s="29">
        <f t="shared" si="1"/>
        <v>3</v>
      </c>
    </row>
    <row r="114" spans="1:10" s="30" customFormat="1" ht="12.95" customHeight="1">
      <c r="A114" s="31">
        <v>0.34583333333333299</v>
      </c>
      <c r="B114" s="37"/>
      <c r="C114" s="154" t="s">
        <v>217</v>
      </c>
      <c r="D114" s="76" t="s">
        <v>11</v>
      </c>
      <c r="E114" s="154" t="s">
        <v>218</v>
      </c>
      <c r="F114" s="76" t="s">
        <v>11</v>
      </c>
      <c r="G114" s="154" t="s">
        <v>219</v>
      </c>
      <c r="H114" s="77" t="s">
        <v>11</v>
      </c>
      <c r="I114" s="29">
        <f t="shared" si="1"/>
        <v>3</v>
      </c>
    </row>
    <row r="115" spans="1:10" s="30" customFormat="1" ht="12.95" customHeight="1">
      <c r="A115" s="31">
        <v>0.35208333333333303</v>
      </c>
      <c r="B115" s="37"/>
      <c r="C115" s="154" t="s">
        <v>220</v>
      </c>
      <c r="D115" s="76" t="s">
        <v>11</v>
      </c>
      <c r="E115" s="154" t="s">
        <v>221</v>
      </c>
      <c r="F115" s="76" t="s">
        <v>11</v>
      </c>
      <c r="G115" s="154" t="s">
        <v>222</v>
      </c>
      <c r="H115" s="77" t="s">
        <v>11</v>
      </c>
      <c r="I115" s="29">
        <f t="shared" si="1"/>
        <v>3</v>
      </c>
    </row>
    <row r="116" spans="1:10" s="30" customFormat="1" ht="12.95" customHeight="1">
      <c r="A116" s="31">
        <v>0.358333333333333</v>
      </c>
      <c r="B116" s="37"/>
      <c r="C116" s="154" t="s">
        <v>223</v>
      </c>
      <c r="D116" s="76" t="s">
        <v>11</v>
      </c>
      <c r="E116" s="154" t="s">
        <v>224</v>
      </c>
      <c r="F116" s="76" t="s">
        <v>11</v>
      </c>
      <c r="G116" s="38"/>
      <c r="H116" s="77" t="s">
        <v>11</v>
      </c>
      <c r="I116" s="29">
        <f t="shared" si="1"/>
        <v>2</v>
      </c>
    </row>
    <row r="117" spans="1:10" s="30" customFormat="1" ht="12.95" customHeight="1" thickBot="1">
      <c r="A117" s="49">
        <v>0.36458333333333298</v>
      </c>
      <c r="B117" s="41"/>
      <c r="C117" s="163" t="s">
        <v>225</v>
      </c>
      <c r="D117" s="78" t="s">
        <v>11</v>
      </c>
      <c r="E117" s="163" t="s">
        <v>226</v>
      </c>
      <c r="F117" s="78" t="s">
        <v>11</v>
      </c>
      <c r="G117" s="42"/>
      <c r="H117" s="75" t="s">
        <v>11</v>
      </c>
      <c r="I117" s="29">
        <f t="shared" si="1"/>
        <v>2</v>
      </c>
      <c r="J117" s="141">
        <f>SUM(I82:I117)</f>
        <v>76</v>
      </c>
    </row>
    <row r="118" spans="1:10" s="30" customFormat="1" ht="12.95" customHeight="1">
      <c r="A118" s="61"/>
      <c r="B118" s="11"/>
      <c r="C118" s="11"/>
      <c r="D118" s="29"/>
      <c r="E118" s="29"/>
      <c r="F118" s="29"/>
      <c r="G118" s="29"/>
      <c r="H118" s="29"/>
      <c r="I118" s="29"/>
      <c r="J118" s="141">
        <f>SUM(J59+J117)</f>
        <v>211</v>
      </c>
    </row>
    <row r="119" spans="1:10">
      <c r="A119" s="61"/>
      <c r="I119" s="29"/>
      <c r="J119" s="137"/>
    </row>
    <row r="120" spans="1:10">
      <c r="I120" s="29"/>
    </row>
    <row r="121" spans="1:10">
      <c r="I121" s="29"/>
    </row>
    <row r="122" spans="1:10">
      <c r="I122" s="29"/>
    </row>
    <row r="123" spans="1:10">
      <c r="I123" s="29"/>
    </row>
    <row r="124" spans="1:10">
      <c r="I124" s="29"/>
    </row>
    <row r="125" spans="1:10">
      <c r="I125" s="29"/>
    </row>
    <row r="126" spans="1:10">
      <c r="I126" s="29"/>
    </row>
    <row r="127" spans="1:10">
      <c r="I127" s="29"/>
    </row>
    <row r="128" spans="1:10">
      <c r="I128" s="29"/>
    </row>
    <row r="129" spans="1:10">
      <c r="I129" s="29"/>
    </row>
    <row r="130" spans="1:10">
      <c r="A130" s="61"/>
      <c r="I130" s="29"/>
      <c r="J130" s="137"/>
    </row>
    <row r="131" spans="1:10">
      <c r="A131" s="61"/>
      <c r="I131" s="29"/>
      <c r="J131" s="137"/>
    </row>
    <row r="132" spans="1:10">
      <c r="A132" s="61"/>
      <c r="I132" s="29"/>
      <c r="J132" s="137"/>
    </row>
    <row r="133" spans="1:10">
      <c r="A133" s="61"/>
      <c r="I133" s="29"/>
      <c r="J133" s="137"/>
    </row>
    <row r="134" spans="1:10">
      <c r="A134" s="61"/>
      <c r="I134" s="29"/>
      <c r="J134" s="137"/>
    </row>
    <row r="135" spans="1:10">
      <c r="A135" s="61"/>
      <c r="I135" s="29"/>
      <c r="J135" s="137"/>
    </row>
    <row r="136" spans="1:10">
      <c r="A136" s="61"/>
      <c r="I136" s="29"/>
      <c r="J136" s="137"/>
    </row>
    <row r="137" spans="1:10">
      <c r="A137" s="61"/>
      <c r="I137" s="29"/>
      <c r="J137" s="137"/>
    </row>
    <row r="138" spans="1:10">
      <c r="A138" s="61"/>
      <c r="I138" s="29"/>
      <c r="J138" s="137"/>
    </row>
    <row r="139" spans="1:10">
      <c r="A139" s="61"/>
      <c r="I139" s="29"/>
      <c r="J139" s="137"/>
    </row>
    <row r="140" spans="1:10">
      <c r="A140" s="61"/>
      <c r="I140" s="29"/>
      <c r="J140" s="137"/>
    </row>
    <row r="141" spans="1:10">
      <c r="A141" s="61"/>
      <c r="I141" s="29"/>
      <c r="J141" s="137"/>
    </row>
    <row r="142" spans="1:10">
      <c r="A142" s="61"/>
      <c r="I142" s="29"/>
      <c r="J142" s="137"/>
    </row>
    <row r="143" spans="1:10">
      <c r="A143" s="61"/>
      <c r="I143" s="29"/>
      <c r="J143" s="137"/>
    </row>
    <row r="144" spans="1:10">
      <c r="A144" s="61"/>
      <c r="I144" s="29"/>
      <c r="J144" s="137"/>
    </row>
    <row r="145" spans="1:10">
      <c r="A145" s="61"/>
      <c r="I145" s="29"/>
      <c r="J145" s="137"/>
    </row>
    <row r="146" spans="1:10">
      <c r="A146" s="61"/>
      <c r="I146" s="29"/>
      <c r="J146" s="137"/>
    </row>
    <row r="147" spans="1:10">
      <c r="A147" s="61"/>
      <c r="I147" s="29"/>
      <c r="J147" s="137"/>
    </row>
    <row r="148" spans="1:10">
      <c r="A148" s="61"/>
      <c r="I148" s="29"/>
      <c r="J148" s="137"/>
    </row>
    <row r="149" spans="1:10">
      <c r="A149" s="61"/>
      <c r="I149" s="29"/>
      <c r="J149" s="137"/>
    </row>
    <row r="150" spans="1:10">
      <c r="A150" s="61"/>
      <c r="I150" s="29"/>
      <c r="J150" s="137"/>
    </row>
    <row r="151" spans="1:10">
      <c r="A151" s="61"/>
      <c r="I151" s="29"/>
      <c r="J151" s="137"/>
    </row>
    <row r="152" spans="1:10">
      <c r="A152" s="61"/>
      <c r="I152" s="29"/>
      <c r="J152" s="137"/>
    </row>
    <row r="153" spans="1:10">
      <c r="A153" s="61"/>
      <c r="I153" s="29"/>
      <c r="J153" s="137"/>
    </row>
    <row r="154" spans="1:10">
      <c r="A154" s="61"/>
      <c r="I154" s="29"/>
      <c r="J154" s="137"/>
    </row>
    <row r="155" spans="1:10">
      <c r="A155" s="61"/>
      <c r="I155" s="29"/>
      <c r="J155" s="137"/>
    </row>
    <row r="156" spans="1:10">
      <c r="A156" s="61"/>
      <c r="I156" s="29"/>
      <c r="J156" s="137"/>
    </row>
    <row r="157" spans="1:10">
      <c r="A157" s="61"/>
      <c r="I157" s="29"/>
      <c r="J157" s="137"/>
    </row>
    <row r="158" spans="1:10">
      <c r="A158" s="61"/>
      <c r="I158" s="29"/>
      <c r="J158" s="137"/>
    </row>
    <row r="159" spans="1:10">
      <c r="A159" s="61"/>
      <c r="I159" s="29"/>
      <c r="J159" s="137"/>
    </row>
    <row r="160" spans="1:10">
      <c r="A160" s="61"/>
      <c r="I160" s="29"/>
      <c r="J160" s="137"/>
    </row>
    <row r="161" spans="1:10">
      <c r="A161" s="61"/>
      <c r="I161" s="29"/>
      <c r="J161" s="137"/>
    </row>
    <row r="162" spans="1:10">
      <c r="A162" s="61"/>
      <c r="I162" s="29"/>
      <c r="J162" s="137"/>
    </row>
    <row r="163" spans="1:10">
      <c r="A163" s="61"/>
      <c r="I163" s="29"/>
      <c r="J163" s="137"/>
    </row>
    <row r="164" spans="1:10">
      <c r="A164" s="61"/>
      <c r="I164" s="29"/>
      <c r="J164" s="137"/>
    </row>
    <row r="165" spans="1:10">
      <c r="A165" s="61"/>
      <c r="I165" s="29"/>
      <c r="J165" s="137"/>
    </row>
    <row r="166" spans="1:10">
      <c r="A166" s="61"/>
      <c r="I166" s="29"/>
      <c r="J166" s="137"/>
    </row>
    <row r="167" spans="1:10">
      <c r="A167" s="61"/>
      <c r="I167" s="29"/>
      <c r="J167" s="137"/>
    </row>
    <row r="168" spans="1:10">
      <c r="A168" s="61"/>
      <c r="I168" s="29"/>
      <c r="J168" s="137"/>
    </row>
    <row r="169" spans="1:10">
      <c r="A169" s="61"/>
      <c r="I169" s="29"/>
      <c r="J169" s="137"/>
    </row>
    <row r="170" spans="1:10">
      <c r="A170" s="61"/>
      <c r="I170" s="29"/>
      <c r="J170" s="137"/>
    </row>
    <row r="171" spans="1:10">
      <c r="A171" s="61"/>
      <c r="I171" s="29"/>
      <c r="J171" s="137"/>
    </row>
    <row r="172" spans="1:10">
      <c r="A172" s="61"/>
      <c r="I172" s="29"/>
      <c r="J172" s="137"/>
    </row>
    <row r="173" spans="1:10">
      <c r="A173" s="61"/>
      <c r="I173" s="29"/>
      <c r="J173" s="137"/>
    </row>
    <row r="174" spans="1:10">
      <c r="A174" s="61"/>
      <c r="I174" s="29"/>
      <c r="J174" s="137"/>
    </row>
  </sheetData>
  <mergeCells count="26">
    <mergeCell ref="A104:H104"/>
    <mergeCell ref="A107:H107"/>
    <mergeCell ref="A108:H108"/>
    <mergeCell ref="A111:H111"/>
    <mergeCell ref="A80:H80"/>
    <mergeCell ref="A81:H81"/>
    <mergeCell ref="A93:H93"/>
    <mergeCell ref="A97:H97"/>
    <mergeCell ref="A102:A103"/>
    <mergeCell ref="A74:H74"/>
    <mergeCell ref="A75:H75"/>
    <mergeCell ref="A76:H76"/>
    <mergeCell ref="A77:H77"/>
    <mergeCell ref="A78:H78"/>
    <mergeCell ref="A60:H61"/>
    <mergeCell ref="A3:H3"/>
    <mergeCell ref="A4:H4"/>
    <mergeCell ref="A5:H5"/>
    <mergeCell ref="A39:H39"/>
    <mergeCell ref="A44:H44"/>
    <mergeCell ref="A6:H6"/>
    <mergeCell ref="A9:H9"/>
    <mergeCell ref="A25:H25"/>
    <mergeCell ref="A32:H32"/>
    <mergeCell ref="A34:H34"/>
    <mergeCell ref="A8:H8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69"/>
  <sheetViews>
    <sheetView topLeftCell="A73" workbookViewId="0">
      <selection activeCell="G95" sqref="G95"/>
    </sheetView>
  </sheetViews>
  <sheetFormatPr baseColWidth="10" defaultRowHeight="18"/>
  <cols>
    <col min="1" max="1" width="6" style="62" customWidth="1"/>
    <col min="2" max="2" width="1.42578125" style="11" customWidth="1"/>
    <col min="3" max="3" width="28.7109375" style="11" customWidth="1"/>
    <col min="4" max="4" width="4" style="11" bestFit="1" customWidth="1"/>
    <col min="5" max="5" width="28.7109375" style="11" customWidth="1"/>
    <col min="6" max="6" width="3.85546875" style="11" customWidth="1"/>
    <col min="7" max="7" width="28.7109375" style="11" customWidth="1"/>
    <col min="8" max="8" width="3.85546875" style="11" customWidth="1"/>
    <col min="9" max="9" width="2" style="137" customWidth="1"/>
    <col min="10" max="10" width="4" style="30" customWidth="1"/>
    <col min="11" max="16384" width="11.42578125" style="11"/>
  </cols>
  <sheetData>
    <row r="1" spans="1:14" ht="51" customHeight="1"/>
    <row r="3" spans="1:14" s="27" customFormat="1" ht="30.75">
      <c r="A3" s="310" t="s">
        <v>21</v>
      </c>
      <c r="B3" s="310"/>
      <c r="C3" s="310"/>
      <c r="D3" s="310"/>
      <c r="E3" s="310"/>
      <c r="F3" s="310"/>
      <c r="G3" s="310"/>
      <c r="H3" s="310"/>
      <c r="I3" s="138"/>
      <c r="J3" s="138"/>
    </row>
    <row r="4" spans="1:14" s="1" customFormat="1" ht="20.25" thickBot="1">
      <c r="A4" s="311" t="s">
        <v>66</v>
      </c>
      <c r="B4" s="311"/>
      <c r="C4" s="311"/>
      <c r="D4" s="311"/>
      <c r="E4" s="311"/>
      <c r="F4" s="311"/>
      <c r="G4" s="311"/>
      <c r="H4" s="311"/>
      <c r="I4" s="80"/>
      <c r="J4" s="80"/>
    </row>
    <row r="5" spans="1:14" s="9" customFormat="1" ht="16.5" thickBot="1">
      <c r="A5" s="312" t="s">
        <v>8</v>
      </c>
      <c r="B5" s="313"/>
      <c r="C5" s="313"/>
      <c r="D5" s="313"/>
      <c r="E5" s="313"/>
      <c r="F5" s="313"/>
      <c r="G5" s="313"/>
      <c r="H5" s="314"/>
      <c r="I5" s="51"/>
      <c r="J5" s="51"/>
    </row>
    <row r="6" spans="1:14" s="9" customFormat="1">
      <c r="A6" s="315" t="s">
        <v>237</v>
      </c>
      <c r="B6" s="315"/>
      <c r="C6" s="315"/>
      <c r="D6" s="315"/>
      <c r="E6" s="315"/>
      <c r="F6" s="315"/>
      <c r="G6" s="315"/>
      <c r="H6" s="315"/>
      <c r="I6" s="51"/>
      <c r="J6" s="51"/>
    </row>
    <row r="7" spans="1:14" customFormat="1" ht="13.5" thickBot="1">
      <c r="A7" s="55"/>
      <c r="I7" s="30"/>
      <c r="J7" s="30"/>
      <c r="K7" s="28"/>
      <c r="L7" s="28"/>
    </row>
    <row r="8" spans="1:14" s="28" customFormat="1" ht="12.95" customHeight="1" thickBot="1">
      <c r="A8" s="319" t="s">
        <v>28</v>
      </c>
      <c r="B8" s="320"/>
      <c r="C8" s="320"/>
      <c r="D8" s="320"/>
      <c r="E8" s="320"/>
      <c r="F8" s="320"/>
      <c r="G8" s="320"/>
      <c r="H8" s="321"/>
      <c r="I8" s="30"/>
      <c r="J8" s="30"/>
    </row>
    <row r="9" spans="1:14" s="30" customFormat="1" ht="12.95" customHeight="1" thickBot="1">
      <c r="A9" s="322" t="s">
        <v>105</v>
      </c>
      <c r="B9" s="323"/>
      <c r="C9" s="323"/>
      <c r="D9" s="323"/>
      <c r="E9" s="323"/>
      <c r="F9" s="323"/>
      <c r="G9" s="323"/>
      <c r="H9" s="324"/>
      <c r="I9" s="29"/>
      <c r="N9" s="28"/>
    </row>
    <row r="10" spans="1:14" s="30" customFormat="1" ht="14.1" customHeight="1">
      <c r="A10" s="31">
        <v>0.3125</v>
      </c>
      <c r="B10" s="191"/>
      <c r="C10" s="184" t="e">
        <f>PRINCIPIANTES!#REF!</f>
        <v>#REF!</v>
      </c>
      <c r="D10" s="185">
        <v>149</v>
      </c>
      <c r="E10" s="184" t="e">
        <f>PRINCIPIANTES!#REF!</f>
        <v>#REF!</v>
      </c>
      <c r="F10" s="186">
        <v>152</v>
      </c>
      <c r="G10" s="166"/>
      <c r="H10" s="46"/>
      <c r="I10" s="29"/>
      <c r="N10" s="28"/>
    </row>
    <row r="11" spans="1:14" s="30" customFormat="1" ht="14.1" customHeight="1" thickBot="1">
      <c r="A11" s="31">
        <v>0.31875000000000003</v>
      </c>
      <c r="B11" s="192"/>
      <c r="C11" s="187" t="e">
        <f>PRINCIPIANTES!#REF!</f>
        <v>#REF!</v>
      </c>
      <c r="D11" s="188">
        <v>140</v>
      </c>
      <c r="E11" s="187" t="e">
        <f>PRINCIPIANTES!#REF!</f>
        <v>#REF!</v>
      </c>
      <c r="F11" s="189">
        <v>144</v>
      </c>
      <c r="G11" s="190"/>
      <c r="H11" s="44"/>
      <c r="I11" s="29"/>
      <c r="N11" s="28"/>
    </row>
    <row r="12" spans="1:14" s="30" customFormat="1" ht="14.1" customHeight="1">
      <c r="A12" s="31">
        <v>0.32500000000000001</v>
      </c>
      <c r="B12" s="181"/>
      <c r="C12" s="182" t="e">
        <f>PRINCIPIANTES!#REF!</f>
        <v>#REF!</v>
      </c>
      <c r="D12" s="139" t="e">
        <f>PRINCIPIANTES!#REF!</f>
        <v>#REF!</v>
      </c>
      <c r="E12" s="170" t="e">
        <f>PRINCIPIANTES!#REF!</f>
        <v>#REF!</v>
      </c>
      <c r="F12" s="139" t="e">
        <f>PRINCIPIANTES!#REF!</f>
        <v>#REF!</v>
      </c>
      <c r="G12" s="170" t="e">
        <f>PRINCIPIANTES!#REF!</f>
        <v>#REF!</v>
      </c>
      <c r="H12" s="183" t="e">
        <f>PRINCIPIANTES!#REF!</f>
        <v>#REF!</v>
      </c>
      <c r="I12" s="29"/>
      <c r="N12" s="28"/>
    </row>
    <row r="13" spans="1:14" s="30" customFormat="1" ht="14.1" customHeight="1">
      <c r="A13" s="31">
        <v>0.33124999999999999</v>
      </c>
      <c r="B13" s="164"/>
      <c r="C13" s="167" t="e">
        <f>PRINCIPIANTES!#REF!</f>
        <v>#REF!</v>
      </c>
      <c r="D13" s="39" t="e">
        <f>PRINCIPIANTES!#REF!</f>
        <v>#REF!</v>
      </c>
      <c r="E13" s="136" t="e">
        <f>PRINCIPIANTES!#REF!</f>
        <v>#REF!</v>
      </c>
      <c r="F13" s="39" t="e">
        <f>PRINCIPIANTES!#REF!</f>
        <v>#REF!</v>
      </c>
      <c r="G13" s="136" t="e">
        <f>PRINCIPIANTES!#REF!</f>
        <v>#REF!</v>
      </c>
      <c r="H13" s="40" t="e">
        <f>PRINCIPIANTES!#REF!</f>
        <v>#REF!</v>
      </c>
      <c r="I13" s="29"/>
      <c r="N13" s="28"/>
    </row>
    <row r="14" spans="1:14" s="30" customFormat="1" ht="14.1" customHeight="1">
      <c r="A14" s="31">
        <v>0.33750000000000002</v>
      </c>
      <c r="B14" s="164"/>
      <c r="C14" s="167" t="e">
        <f>PRINCIPIANTES!#REF!</f>
        <v>#REF!</v>
      </c>
      <c r="D14" s="39" t="e">
        <f>PRINCIPIANTES!#REF!</f>
        <v>#REF!</v>
      </c>
      <c r="E14" s="136" t="e">
        <f>PRINCIPIANTES!#REF!</f>
        <v>#REF!</v>
      </c>
      <c r="F14" s="39" t="e">
        <f>PRINCIPIANTES!#REF!</f>
        <v>#REF!</v>
      </c>
      <c r="G14" s="136" t="e">
        <f>PRINCIPIANTES!#REF!</f>
        <v>#REF!</v>
      </c>
      <c r="H14" s="40" t="e">
        <f>PRINCIPIANTES!#REF!</f>
        <v>#REF!</v>
      </c>
      <c r="I14" s="29"/>
      <c r="N14" s="28"/>
    </row>
    <row r="15" spans="1:14" s="30" customFormat="1" ht="14.1" customHeight="1">
      <c r="A15" s="31">
        <v>0.34375</v>
      </c>
      <c r="B15" s="164"/>
      <c r="C15" s="167" t="e">
        <f>PRINCIPIANTES!#REF!</f>
        <v>#REF!</v>
      </c>
      <c r="D15" s="39" t="e">
        <f>PRINCIPIANTES!#REF!</f>
        <v>#REF!</v>
      </c>
      <c r="E15" s="136" t="e">
        <f>PRINCIPIANTES!#REF!</f>
        <v>#REF!</v>
      </c>
      <c r="F15" s="39" t="e">
        <f>PRINCIPIANTES!#REF!</f>
        <v>#REF!</v>
      </c>
      <c r="G15" s="136" t="e">
        <f>PRINCIPIANTES!#REF!</f>
        <v>#REF!</v>
      </c>
      <c r="H15" s="40" t="e">
        <f>PRINCIPIANTES!#REF!</f>
        <v>#REF!</v>
      </c>
      <c r="I15" s="29"/>
      <c r="N15" s="28"/>
    </row>
    <row r="16" spans="1:14" s="30" customFormat="1" ht="14.1" customHeight="1">
      <c r="A16" s="31">
        <v>0.35</v>
      </c>
      <c r="B16" s="164"/>
      <c r="C16" s="167" t="e">
        <f>PRINCIPIANTES!#REF!</f>
        <v>#REF!</v>
      </c>
      <c r="D16" s="39" t="e">
        <f>PRINCIPIANTES!#REF!</f>
        <v>#REF!</v>
      </c>
      <c r="E16" s="136" t="e">
        <f>PRINCIPIANTES!#REF!</f>
        <v>#REF!</v>
      </c>
      <c r="F16" s="39" t="e">
        <f>PRINCIPIANTES!#REF!</f>
        <v>#REF!</v>
      </c>
      <c r="G16" s="136" t="e">
        <f>PRINCIPIANTES!#REF!</f>
        <v>#REF!</v>
      </c>
      <c r="H16" s="40" t="e">
        <f>PRINCIPIANTES!#REF!</f>
        <v>#REF!</v>
      </c>
      <c r="I16" s="29"/>
      <c r="N16" s="28"/>
    </row>
    <row r="17" spans="1:14" s="30" customFormat="1" ht="14.1" customHeight="1">
      <c r="A17" s="31">
        <v>0.35625000000000001</v>
      </c>
      <c r="B17" s="164"/>
      <c r="C17" s="167" t="e">
        <f>PRINCIPIANTES!#REF!</f>
        <v>#REF!</v>
      </c>
      <c r="D17" s="39" t="e">
        <f>PRINCIPIANTES!#REF!</f>
        <v>#REF!</v>
      </c>
      <c r="E17" s="136" t="e">
        <f>PRINCIPIANTES!#REF!</f>
        <v>#REF!</v>
      </c>
      <c r="F17" s="39" t="e">
        <f>PRINCIPIANTES!#REF!</f>
        <v>#REF!</v>
      </c>
      <c r="G17" s="136" t="e">
        <f>PRINCIPIANTES!#REF!</f>
        <v>#REF!</v>
      </c>
      <c r="H17" s="40" t="e">
        <f>PRINCIPIANTES!#REF!</f>
        <v>#REF!</v>
      </c>
      <c r="I17" s="29"/>
      <c r="N17" s="28"/>
    </row>
    <row r="18" spans="1:14" s="30" customFormat="1" ht="14.1" customHeight="1">
      <c r="A18" s="31">
        <v>0.36249999999999999</v>
      </c>
      <c r="B18" s="164"/>
      <c r="C18" s="167" t="e">
        <f>PRINCIPIANTES!#REF!</f>
        <v>#REF!</v>
      </c>
      <c r="D18" s="39" t="e">
        <f>PRINCIPIANTES!#REF!</f>
        <v>#REF!</v>
      </c>
      <c r="E18" s="136" t="e">
        <f>PRINCIPIANTES!#REF!</f>
        <v>#REF!</v>
      </c>
      <c r="F18" s="39" t="e">
        <f>PRINCIPIANTES!#REF!</f>
        <v>#REF!</v>
      </c>
      <c r="G18" s="136" t="e">
        <f>PRINCIPIANTES!#REF!</f>
        <v>#REF!</v>
      </c>
      <c r="H18" s="40" t="e">
        <f>PRINCIPIANTES!#REF!</f>
        <v>#REF!</v>
      </c>
      <c r="I18" s="29"/>
      <c r="N18" s="28"/>
    </row>
    <row r="19" spans="1:14" s="30" customFormat="1" ht="14.1" customHeight="1">
      <c r="A19" s="31">
        <v>0.36875000000000002</v>
      </c>
      <c r="B19" s="164"/>
      <c r="C19" s="167" t="e">
        <f>PRINCIPIANTES!#REF!</f>
        <v>#REF!</v>
      </c>
      <c r="D19" s="39" t="e">
        <f>PRINCIPIANTES!#REF!</f>
        <v>#REF!</v>
      </c>
      <c r="E19" s="136" t="e">
        <f>PRINCIPIANTES!#REF!</f>
        <v>#REF!</v>
      </c>
      <c r="F19" s="39" t="e">
        <f>PRINCIPIANTES!#REF!</f>
        <v>#REF!</v>
      </c>
      <c r="G19" s="136" t="e">
        <f>PRINCIPIANTES!#REF!</f>
        <v>#REF!</v>
      </c>
      <c r="H19" s="40" t="e">
        <f>PRINCIPIANTES!#REF!</f>
        <v>#REF!</v>
      </c>
      <c r="I19" s="29"/>
      <c r="N19" s="28"/>
    </row>
    <row r="20" spans="1:14" s="30" customFormat="1" ht="14.1" customHeight="1">
      <c r="A20" s="31">
        <v>0.375</v>
      </c>
      <c r="B20" s="164"/>
      <c r="C20" s="167" t="e">
        <f>PRINCIPIANTES!#REF!</f>
        <v>#REF!</v>
      </c>
      <c r="D20" s="39" t="e">
        <f>PRINCIPIANTES!#REF!</f>
        <v>#REF!</v>
      </c>
      <c r="E20" s="136" t="e">
        <f>PRINCIPIANTES!#REF!</f>
        <v>#REF!</v>
      </c>
      <c r="F20" s="39" t="e">
        <f>PRINCIPIANTES!#REF!</f>
        <v>#REF!</v>
      </c>
      <c r="G20" s="136" t="e">
        <f>PRINCIPIANTES!#REF!</f>
        <v>#REF!</v>
      </c>
      <c r="H20" s="40" t="e">
        <f>PRINCIPIANTES!#REF!</f>
        <v>#REF!</v>
      </c>
      <c r="I20" s="29"/>
      <c r="N20" s="28"/>
    </row>
    <row r="21" spans="1:14" s="30" customFormat="1" ht="14.1" customHeight="1" thickBot="1">
      <c r="A21" s="31">
        <v>0.38124999999999998</v>
      </c>
      <c r="B21" s="164"/>
      <c r="C21" s="168" t="e">
        <f>PRINCIPIANTES!#REF!</f>
        <v>#REF!</v>
      </c>
      <c r="D21" s="43" t="e">
        <f>PRINCIPIANTES!#REF!</f>
        <v>#REF!</v>
      </c>
      <c r="E21" s="169" t="e">
        <f>PRINCIPIANTES!#REF!</f>
        <v>#REF!</v>
      </c>
      <c r="F21" s="43" t="e">
        <f>PRINCIPIANTES!#REF!</f>
        <v>#REF!</v>
      </c>
      <c r="G21" s="169" t="e">
        <f>PRINCIPIANTES!#REF!</f>
        <v>#REF!</v>
      </c>
      <c r="H21" s="44" t="e">
        <f>PRINCIPIANTES!#REF!</f>
        <v>#REF!</v>
      </c>
      <c r="I21" s="29"/>
      <c r="N21" s="28"/>
    </row>
    <row r="22" spans="1:14" s="30" customFormat="1" ht="14.1" customHeight="1" thickBot="1">
      <c r="A22" s="322" t="s">
        <v>48</v>
      </c>
      <c r="B22" s="323"/>
      <c r="C22" s="323"/>
      <c r="D22" s="323"/>
      <c r="E22" s="323"/>
      <c r="F22" s="323"/>
      <c r="G22" s="323"/>
      <c r="H22" s="324"/>
      <c r="I22" s="29"/>
      <c r="N22" s="28"/>
    </row>
    <row r="23" spans="1:14" s="30" customFormat="1" ht="14.1" customHeight="1" thickBot="1">
      <c r="A23" s="31">
        <v>0.38750000000000001</v>
      </c>
      <c r="B23" s="164"/>
      <c r="C23" s="172" t="e">
        <f>'MEN 15'!#REF!</f>
        <v>#REF!</v>
      </c>
      <c r="D23" s="173">
        <v>142</v>
      </c>
      <c r="E23" s="174" t="str">
        <f>'MEN 15'!$A$87</f>
        <v>ACHEN ALDANA</v>
      </c>
      <c r="F23" s="179">
        <v>146</v>
      </c>
      <c r="G23" s="166" t="str">
        <f>JUVENILES!A33</f>
        <v>AYESA SOFIA ITZIAR</v>
      </c>
      <c r="H23" s="46">
        <v>173</v>
      </c>
      <c r="I23" s="29"/>
    </row>
    <row r="24" spans="1:14" s="30" customFormat="1" ht="14.1" customHeight="1">
      <c r="A24" s="31">
        <v>0.39374999999999999</v>
      </c>
      <c r="B24" s="164"/>
      <c r="C24" s="165" t="str">
        <f>'MEN 15'!$A$83</f>
        <v>MOYANO MAYRA BELEN</v>
      </c>
      <c r="D24" s="34">
        <v>177</v>
      </c>
      <c r="E24" s="166" t="str">
        <f>'MEN 15'!$A$84</f>
        <v>DANIEL KATJA</v>
      </c>
      <c r="F24" s="34">
        <v>180</v>
      </c>
      <c r="G24" s="136" t="str">
        <f>'MEN 15'!$A$85</f>
        <v>STIER RENATA</v>
      </c>
      <c r="H24" s="40">
        <v>193</v>
      </c>
      <c r="I24" s="29"/>
    </row>
    <row r="25" spans="1:14" s="30" customFormat="1" ht="14.1" customHeight="1">
      <c r="A25" s="31">
        <v>0.4</v>
      </c>
      <c r="B25" s="164"/>
      <c r="C25" s="167" t="str">
        <f>'MEN 15'!$A$80</f>
        <v>RANDO LARRAIN OLIVIA</v>
      </c>
      <c r="D25" s="39">
        <v>171</v>
      </c>
      <c r="E25" s="136" t="str">
        <f>'MEN 15'!$A$81</f>
        <v>CACACE ISABELLA</v>
      </c>
      <c r="F25" s="39">
        <v>175</v>
      </c>
      <c r="G25" s="136" t="str">
        <f>'MEN 15'!$A$82</f>
        <v>MUGURUZA SOL</v>
      </c>
      <c r="H25" s="40">
        <v>177</v>
      </c>
      <c r="I25" s="29"/>
    </row>
    <row r="26" spans="1:14" s="30" customFormat="1" ht="14.1" customHeight="1">
      <c r="A26" s="31">
        <v>0.40625</v>
      </c>
      <c r="B26" s="164"/>
      <c r="C26" s="167" t="str">
        <f>'MEN 15'!$A$77</f>
        <v>CAMERANESI CONSTANZA</v>
      </c>
      <c r="D26" s="39">
        <v>163</v>
      </c>
      <c r="E26" s="136" t="str">
        <f>'MEN 15'!$A$78</f>
        <v xml:space="preserve">JENKINS UMA </v>
      </c>
      <c r="F26" s="39">
        <v>165</v>
      </c>
      <c r="G26" s="136" t="str">
        <f>'MEN 15'!$A$79</f>
        <v>LEON CAMPOS IARA</v>
      </c>
      <c r="H26" s="40">
        <v>168</v>
      </c>
      <c r="I26" s="29"/>
    </row>
    <row r="27" spans="1:14" s="30" customFormat="1" ht="14.1" customHeight="1" thickBot="1">
      <c r="A27" s="31">
        <v>0.41249999999999998</v>
      </c>
      <c r="B27" s="164"/>
      <c r="C27" s="168" t="str">
        <f>'MEN 15'!$A$74</f>
        <v>PEROTTI SANTAMARINA VICTORIA</v>
      </c>
      <c r="D27" s="43">
        <v>156</v>
      </c>
      <c r="E27" s="169" t="str">
        <f>'MEN 15'!$A$75</f>
        <v xml:space="preserve">GIORDANI MILAGROS </v>
      </c>
      <c r="F27" s="43">
        <v>157</v>
      </c>
      <c r="G27" s="169" t="str">
        <f>'MEN 15'!$A$76</f>
        <v>DEPREZ UMMA</v>
      </c>
      <c r="H27" s="44">
        <v>157</v>
      </c>
      <c r="I27" s="29"/>
    </row>
    <row r="28" spans="1:14" s="30" customFormat="1" ht="14.1" customHeight="1" thickBot="1">
      <c r="A28" s="322" t="s">
        <v>147</v>
      </c>
      <c r="B28" s="323"/>
      <c r="C28" s="323"/>
      <c r="D28" s="323"/>
      <c r="E28" s="323"/>
      <c r="F28" s="323"/>
      <c r="G28" s="323"/>
      <c r="H28" s="324"/>
      <c r="I28" s="29"/>
    </row>
    <row r="29" spans="1:14" s="30" customFormat="1" ht="14.1" customHeight="1" thickBot="1">
      <c r="A29" s="31">
        <v>0.41875000000000001</v>
      </c>
      <c r="B29" s="37"/>
      <c r="C29" s="136" t="str">
        <f>JUVENILES!A30</f>
        <v>SUAREZ MILAGROS</v>
      </c>
      <c r="D29" s="39">
        <f>JUVENILES!G30</f>
        <v>77</v>
      </c>
      <c r="E29" s="136" t="str">
        <f>JUVENILES!A31</f>
        <v>PERGOLINI FAUSTINA</v>
      </c>
      <c r="F29" s="39">
        <f>JUVENILES!G31</f>
        <v>77</v>
      </c>
      <c r="G29" s="136" t="str">
        <f>JUVENILES!A32</f>
        <v>CORIA DI RENZO MARIA EMILIA</v>
      </c>
      <c r="H29" s="40">
        <f>JUVENILES!G32</f>
        <v>87</v>
      </c>
      <c r="I29" s="29"/>
    </row>
    <row r="30" spans="1:14" s="30" customFormat="1" ht="14.1" customHeight="1" thickBot="1">
      <c r="A30" s="322" t="s">
        <v>41</v>
      </c>
      <c r="B30" s="323"/>
      <c r="C30" s="323"/>
      <c r="D30" s="323"/>
      <c r="E30" s="323"/>
      <c r="F30" s="323"/>
      <c r="G30" s="323"/>
      <c r="H30" s="324"/>
      <c r="I30" s="29"/>
    </row>
    <row r="31" spans="1:14" s="30" customFormat="1" ht="14.1" customHeight="1">
      <c r="A31" s="31">
        <v>0.42499999999999999</v>
      </c>
      <c r="B31" s="37"/>
      <c r="C31" s="136" t="str">
        <f>JUVENILES!$A$11</f>
        <v>LOUREIRO JUAN MARTIN</v>
      </c>
      <c r="D31" s="39">
        <v>148</v>
      </c>
      <c r="E31" s="136" t="str">
        <f>JUVENILES!$A$12</f>
        <v>NASSR TOMAS FRANCISCO</v>
      </c>
      <c r="F31" s="39">
        <v>150</v>
      </c>
      <c r="G31" s="136" t="str">
        <f>JUVENILES!$A$13</f>
        <v>MISDORP FRANCO</v>
      </c>
      <c r="H31" s="40">
        <v>153</v>
      </c>
      <c r="I31" s="29"/>
    </row>
    <row r="32" spans="1:14" s="30" customFormat="1" ht="14.1" customHeight="1">
      <c r="A32" s="31">
        <v>0.43124999999999997</v>
      </c>
      <c r="B32" s="37"/>
      <c r="C32" s="136" t="str">
        <f>JUVENILES!$A$14</f>
        <v>ACUÑA TOBIAS</v>
      </c>
      <c r="D32" s="39">
        <v>156</v>
      </c>
      <c r="E32" s="136" t="str">
        <f>JUVENILES!$A$15</f>
        <v>GARCIA VEIGA RAMIRO</v>
      </c>
      <c r="F32" s="39">
        <v>160</v>
      </c>
      <c r="G32" s="136" t="str">
        <f>JUVENILES!$A$16</f>
        <v>BILBAO FRANCISCO EUGENIO</v>
      </c>
      <c r="H32" s="40">
        <v>163</v>
      </c>
      <c r="I32" s="29"/>
    </row>
    <row r="33" spans="1:12" s="30" customFormat="1" ht="14.1" customHeight="1" thickBot="1">
      <c r="A33" s="31">
        <v>0.4375</v>
      </c>
      <c r="B33" s="37"/>
      <c r="C33" s="136" t="str">
        <f>JUVENILES!$A$17</f>
        <v>GUEVARA GUIDO</v>
      </c>
      <c r="D33" s="39">
        <v>166</v>
      </c>
      <c r="E33" s="136" t="str">
        <f>JUVENILES!$A$18</f>
        <v>MORUA CARIAC MATEO</v>
      </c>
      <c r="F33" s="39">
        <v>178</v>
      </c>
      <c r="G33" s="136" t="str">
        <f>JUVENILES!$A$19</f>
        <v>ROSAS IGNACIO</v>
      </c>
      <c r="H33" s="40">
        <v>184</v>
      </c>
      <c r="I33" s="29"/>
    </row>
    <row r="34" spans="1:12" s="30" customFormat="1" ht="14.1" customHeight="1" thickBot="1">
      <c r="A34" s="322" t="s">
        <v>38</v>
      </c>
      <c r="B34" s="323"/>
      <c r="C34" s="323"/>
      <c r="D34" s="323"/>
      <c r="E34" s="323"/>
      <c r="F34" s="323"/>
      <c r="G34" s="323"/>
      <c r="H34" s="324"/>
      <c r="I34" s="29"/>
    </row>
    <row r="35" spans="1:12" s="30" customFormat="1" ht="14.1" customHeight="1" thickBot="1">
      <c r="A35" s="31">
        <v>0.44375000000000003</v>
      </c>
      <c r="B35" s="164"/>
      <c r="C35" s="175" t="str">
        <f>MENORES!$A$66</f>
        <v>FLUGUEL LUCAS IGNACIO</v>
      </c>
      <c r="D35" s="176">
        <v>143</v>
      </c>
      <c r="E35" s="177" t="str">
        <f>MENORES!$A$64</f>
        <v>SALVI BENICIO</v>
      </c>
      <c r="F35" s="178">
        <v>148</v>
      </c>
      <c r="G35" s="175" t="str">
        <f>MENORES!$A$58</f>
        <v>GUZMAN BONET MANUEL</v>
      </c>
      <c r="H35" s="178">
        <v>152</v>
      </c>
      <c r="I35" s="29"/>
    </row>
    <row r="36" spans="1:12" s="30" customFormat="1" ht="14.1" customHeight="1">
      <c r="A36" s="31">
        <v>0.45</v>
      </c>
      <c r="B36" s="37"/>
      <c r="C36" s="136" t="str">
        <f>MENORES!$A$55</f>
        <v>LABARTHE JOAQUIN</v>
      </c>
      <c r="D36" s="39">
        <v>169</v>
      </c>
      <c r="E36" s="136" t="str">
        <f>MENORES!$A$54</f>
        <v>FERNANDEZ BETOLAZA SEGUNDO</v>
      </c>
      <c r="F36" s="39">
        <v>169</v>
      </c>
      <c r="G36" s="136" t="s">
        <v>239</v>
      </c>
      <c r="H36" s="40">
        <v>172</v>
      </c>
      <c r="I36" s="29"/>
    </row>
    <row r="37" spans="1:12" s="30" customFormat="1" ht="14.1" customHeight="1">
      <c r="A37" s="31">
        <v>0.45624999999999999</v>
      </c>
      <c r="B37" s="37"/>
      <c r="C37" s="136" t="str">
        <f>MENORES!$A$52</f>
        <v>LUCHETTA VALENTIN</v>
      </c>
      <c r="D37" s="39">
        <v>165</v>
      </c>
      <c r="E37" s="136" t="str">
        <f>MENORES!$A$53</f>
        <v>PAGANTI ZENON</v>
      </c>
      <c r="F37" s="39">
        <v>166</v>
      </c>
      <c r="G37" s="136" t="s">
        <v>76</v>
      </c>
      <c r="H37" s="40">
        <v>172</v>
      </c>
      <c r="I37" s="29"/>
    </row>
    <row r="38" spans="1:12" s="30" customFormat="1" ht="14.1" customHeight="1">
      <c r="A38" s="31">
        <v>0.46250000000000002</v>
      </c>
      <c r="B38" s="37"/>
      <c r="C38" s="136" t="str">
        <f>MENORES!$A$49</f>
        <v>CERESETO AUGUSTO</v>
      </c>
      <c r="D38" s="39">
        <v>162</v>
      </c>
      <c r="E38" s="136" t="str">
        <f>MENORES!$A$50</f>
        <v>SANTA CRUZ PEDRO</v>
      </c>
      <c r="F38" s="39">
        <v>163</v>
      </c>
      <c r="G38" s="136" t="str">
        <f>MENORES!$A$51</f>
        <v>GAYTAN MARCOS</v>
      </c>
      <c r="H38" s="40">
        <v>165</v>
      </c>
      <c r="I38" s="29"/>
    </row>
    <row r="39" spans="1:12" s="30" customFormat="1" ht="14.1" customHeight="1">
      <c r="A39" s="31">
        <v>0.46875</v>
      </c>
      <c r="B39" s="37"/>
      <c r="C39" s="136" t="str">
        <f>MENORES!$A$46</f>
        <v>GONZALEZ PINI CONRADO JOSE</v>
      </c>
      <c r="D39" s="39">
        <v>159</v>
      </c>
      <c r="E39" s="136" t="str">
        <f>MENORES!$A$47</f>
        <v>GERBINO ARAUJO THIAGO VALENTIN</v>
      </c>
      <c r="F39" s="39">
        <v>159</v>
      </c>
      <c r="G39" s="136" t="str">
        <f>MENORES!$A$48</f>
        <v>DATOLA SANTINO</v>
      </c>
      <c r="H39" s="40">
        <v>161</v>
      </c>
      <c r="I39" s="29"/>
    </row>
    <row r="40" spans="1:12" s="30" customFormat="1" ht="14.1" customHeight="1">
      <c r="A40" s="31">
        <v>0.47499999999999998</v>
      </c>
      <c r="B40" s="37"/>
      <c r="C40" s="136" t="str">
        <f>MENORES!$A$43</f>
        <v>PUTZ TOMAS ALEJO</v>
      </c>
      <c r="D40" s="39">
        <v>158</v>
      </c>
      <c r="E40" s="136" t="str">
        <f>MENORES!$A$44</f>
        <v>LARREGAIN GABRIEL</v>
      </c>
      <c r="F40" s="39">
        <v>158</v>
      </c>
      <c r="G40" s="136" t="str">
        <f>MENORES!$A$45</f>
        <v>SALANITRO TOMAS</v>
      </c>
      <c r="H40" s="40">
        <v>158</v>
      </c>
      <c r="I40" s="29"/>
    </row>
    <row r="41" spans="1:12" s="30" customFormat="1" ht="14.1" customHeight="1">
      <c r="A41" s="31">
        <v>0.48125000000000001</v>
      </c>
      <c r="B41" s="37"/>
      <c r="C41" s="136" t="str">
        <f>MENORES!$A$40</f>
        <v>LEYES LASMARTRES GERVASIO</v>
      </c>
      <c r="D41" s="39">
        <v>155</v>
      </c>
      <c r="E41" s="136" t="str">
        <f>MENORES!$A$41</f>
        <v>ALVAREZ BALLADARES BAUTISTA</v>
      </c>
      <c r="F41" s="39">
        <v>158</v>
      </c>
      <c r="G41" s="136" t="str">
        <f>MENORES!$A$42</f>
        <v>FERNANDEZ BETOLAZA JERONIMO</v>
      </c>
      <c r="H41" s="40">
        <v>158</v>
      </c>
      <c r="I41" s="29"/>
    </row>
    <row r="42" spans="1:12" s="30" customFormat="1" ht="14.1" customHeight="1">
      <c r="A42" s="31">
        <v>0.48749999999999999</v>
      </c>
      <c r="B42" s="37"/>
      <c r="C42" s="136" t="str">
        <f>MENORES!$A$37</f>
        <v>FERRER FRANCISCO</v>
      </c>
      <c r="D42" s="39">
        <v>154</v>
      </c>
      <c r="E42" s="136" t="str">
        <f>MENORES!$A$38</f>
        <v>TOBLER SANTIAGO</v>
      </c>
      <c r="F42" s="39">
        <v>154</v>
      </c>
      <c r="G42" s="136" t="str">
        <f>MENORES!$A$39</f>
        <v>PRIOLETTO SANTIAGO</v>
      </c>
      <c r="H42" s="40">
        <v>155</v>
      </c>
      <c r="I42" s="29"/>
    </row>
    <row r="43" spans="1:12" s="30" customFormat="1" ht="14.1" customHeight="1">
      <c r="A43" s="31">
        <v>0.49375000000000002</v>
      </c>
      <c r="B43" s="37"/>
      <c r="C43" s="136" t="str">
        <f>MENORES!$A$20</f>
        <v>PEREZ SANTANDREA FERMIN</v>
      </c>
      <c r="D43" s="39">
        <v>152</v>
      </c>
      <c r="E43" s="136" t="str">
        <f>MENORES!$A$35</f>
        <v>GARRO AGUSTIN</v>
      </c>
      <c r="F43" s="39">
        <v>153</v>
      </c>
      <c r="G43" s="136" t="str">
        <f>MENORES!$A$36</f>
        <v>GRAU IGNACIO</v>
      </c>
      <c r="H43" s="40">
        <v>154</v>
      </c>
      <c r="I43" s="29"/>
    </row>
    <row r="44" spans="1:12" s="30" customFormat="1" ht="14.1" customHeight="1">
      <c r="A44" s="31">
        <v>0.5</v>
      </c>
      <c r="B44" s="37"/>
      <c r="C44" s="136" t="str">
        <f>MENORES!$A$17</f>
        <v>REPETTO JUAN CRUZ</v>
      </c>
      <c r="D44" s="39">
        <v>151</v>
      </c>
      <c r="E44" s="136" t="str">
        <f>MENORES!$A$18</f>
        <v>CASAS ZALAZAR JOAQUIN</v>
      </c>
      <c r="F44" s="39">
        <v>152</v>
      </c>
      <c r="G44" s="136" t="str">
        <f>MENORES!$A$19</f>
        <v>MASSARONI CONSTANTINO</v>
      </c>
      <c r="H44" s="40">
        <v>152</v>
      </c>
      <c r="I44" s="29"/>
    </row>
    <row r="45" spans="1:12" s="30" customFormat="1" ht="14.1" customHeight="1">
      <c r="A45" s="31">
        <v>0.50624999999999998</v>
      </c>
      <c r="B45" s="37"/>
      <c r="C45" s="136" t="str">
        <f>MENORES!$A$14</f>
        <v>ACEVEDO RAMIRO VALENTIN</v>
      </c>
      <c r="D45" s="39">
        <v>149</v>
      </c>
      <c r="E45" s="136" t="str">
        <f>MENORES!$A$15</f>
        <v>DABOS BENJAMIN</v>
      </c>
      <c r="F45" s="39">
        <v>149</v>
      </c>
      <c r="G45" s="136" t="str">
        <f>MENORES!$A$16</f>
        <v>GOTI JULIO</v>
      </c>
      <c r="H45" s="40">
        <v>150</v>
      </c>
      <c r="I45" s="29"/>
    </row>
    <row r="46" spans="1:12" s="30" customFormat="1" ht="14.1" customHeight="1" thickBot="1">
      <c r="A46" s="31">
        <v>0.51249999999999996</v>
      </c>
      <c r="B46" s="41"/>
      <c r="C46" s="169" t="str">
        <f>MENORES!$A$11</f>
        <v>SUAREZ FELIPE</v>
      </c>
      <c r="D46" s="43">
        <v>137</v>
      </c>
      <c r="E46" s="169" t="str">
        <f>MENORES!$A$12</f>
        <v>MARTINEZ FERMIN DIEGO</v>
      </c>
      <c r="F46" s="43">
        <v>141</v>
      </c>
      <c r="G46" s="169" t="str">
        <f>MENORES!$A$13</f>
        <v>LEOFANTI DANTE SALVADOR</v>
      </c>
      <c r="H46" s="44">
        <v>147</v>
      </c>
      <c r="I46" s="29"/>
    </row>
    <row r="47" spans="1:12" s="30" customFormat="1" ht="12.95" customHeight="1" thickBot="1">
      <c r="A47" s="322" t="s">
        <v>148</v>
      </c>
      <c r="B47" s="323"/>
      <c r="C47" s="323"/>
      <c r="D47" s="323"/>
      <c r="E47" s="323"/>
      <c r="F47" s="323"/>
      <c r="G47" s="323"/>
      <c r="H47" s="324"/>
      <c r="I47" s="51"/>
      <c r="J47" s="51"/>
      <c r="K47" s="51"/>
    </row>
    <row r="48" spans="1:12" s="51" customFormat="1" ht="12.95" customHeight="1">
      <c r="A48" s="31">
        <v>0.51874999999999993</v>
      </c>
      <c r="B48" s="37"/>
      <c r="C48" s="136" t="e">
        <f>MENORES!#REF!</f>
        <v>#REF!</v>
      </c>
      <c r="D48" s="39">
        <v>152</v>
      </c>
      <c r="E48" s="136" t="e">
        <f>MENORES!#REF!</f>
        <v>#REF!</v>
      </c>
      <c r="F48" s="39">
        <v>153</v>
      </c>
      <c r="G48" s="136" t="e">
        <f>MENORES!#REF!</f>
        <v>#REF!</v>
      </c>
      <c r="H48" s="40">
        <v>157</v>
      </c>
      <c r="L48" s="30"/>
    </row>
    <row r="49" spans="1:12" s="51" customFormat="1" ht="12.95" customHeight="1">
      <c r="A49" s="31">
        <v>0.52500000000000002</v>
      </c>
      <c r="B49" s="37"/>
      <c r="C49" s="136" t="e">
        <f>MENORES!#REF!</f>
        <v>#REF!</v>
      </c>
      <c r="D49" s="39">
        <v>159</v>
      </c>
      <c r="E49" s="136" t="e">
        <f>MENORES!#REF!</f>
        <v>#REF!</v>
      </c>
      <c r="F49" s="39">
        <v>160</v>
      </c>
      <c r="G49" s="136" t="e">
        <f>MENORES!#REF!</f>
        <v>#REF!</v>
      </c>
      <c r="H49" s="40">
        <v>163</v>
      </c>
      <c r="I49" s="29"/>
      <c r="J49" s="30"/>
      <c r="L49" s="30"/>
    </row>
    <row r="50" spans="1:12" s="51" customFormat="1" ht="12.95" customHeight="1" thickBot="1">
      <c r="A50" s="49">
        <v>0.53125</v>
      </c>
      <c r="B50" s="41"/>
      <c r="C50" s="169" t="e">
        <f>MENORES!#REF!</f>
        <v>#REF!</v>
      </c>
      <c r="D50" s="43">
        <v>165</v>
      </c>
      <c r="E50" s="169" t="e">
        <f>MENORES!#REF!</f>
        <v>#REF!</v>
      </c>
      <c r="F50" s="43">
        <v>165</v>
      </c>
      <c r="G50" s="169" t="e">
        <f>MENORES!#REF!</f>
        <v>#REF!</v>
      </c>
      <c r="H50" s="44">
        <v>165</v>
      </c>
      <c r="I50" s="29"/>
      <c r="J50" s="30"/>
    </row>
    <row r="51" spans="1:12" s="51" customFormat="1" ht="12.95" customHeight="1">
      <c r="A51" s="142"/>
      <c r="B51" s="142"/>
      <c r="C51" s="142"/>
      <c r="D51" s="142"/>
      <c r="E51" s="142"/>
      <c r="F51" s="142"/>
      <c r="G51" s="142"/>
      <c r="H51" s="142"/>
      <c r="I51" s="29"/>
      <c r="J51" s="30"/>
    </row>
    <row r="52" spans="1:12" s="51" customFormat="1" ht="12.95" customHeight="1">
      <c r="A52" s="142"/>
      <c r="B52" s="142"/>
      <c r="I52" s="29"/>
      <c r="J52" s="30"/>
    </row>
    <row r="53" spans="1:12" s="51" customFormat="1" ht="12.95" customHeight="1">
      <c r="A53" s="142"/>
      <c r="B53" s="142"/>
      <c r="I53" s="29"/>
      <c r="J53" s="30"/>
    </row>
    <row r="54" spans="1:12" s="51" customFormat="1" ht="12.95" customHeight="1">
      <c r="A54" s="142"/>
      <c r="B54" s="142"/>
      <c r="I54" s="29"/>
      <c r="J54" s="30"/>
    </row>
    <row r="55" spans="1:12" s="51" customFormat="1" ht="12.95" customHeight="1">
      <c r="A55" s="142"/>
      <c r="B55" s="142"/>
      <c r="I55" s="29"/>
      <c r="J55" s="30"/>
    </row>
    <row r="56" spans="1:12" s="51" customFormat="1" ht="12.95" customHeight="1">
      <c r="A56" s="142"/>
      <c r="B56" s="142"/>
      <c r="I56" s="29"/>
      <c r="J56" s="30"/>
    </row>
    <row r="57" spans="1:12" s="51" customFormat="1" ht="12.95" customHeight="1">
      <c r="A57" s="142"/>
      <c r="B57" s="142"/>
      <c r="I57" s="29"/>
      <c r="J57" s="30"/>
    </row>
    <row r="58" spans="1:12" s="51" customFormat="1" ht="12.95" customHeight="1">
      <c r="A58" s="142"/>
      <c r="B58" s="142"/>
      <c r="I58" s="29"/>
      <c r="J58" s="30"/>
    </row>
    <row r="59" spans="1:12" s="51" customFormat="1" ht="12.95" customHeight="1">
      <c r="A59" s="142"/>
      <c r="B59" s="142"/>
      <c r="I59" s="29"/>
      <c r="J59" s="30"/>
    </row>
    <row r="60" spans="1:12" s="51" customFormat="1" ht="12.95" customHeight="1">
      <c r="A60" s="142"/>
      <c r="B60" s="142"/>
      <c r="C60" s="142"/>
      <c r="D60" s="142"/>
      <c r="E60" s="142"/>
      <c r="F60" s="142"/>
      <c r="G60" s="142"/>
      <c r="H60" s="142"/>
      <c r="I60" s="29"/>
      <c r="J60" s="30"/>
    </row>
    <row r="61" spans="1:12" s="51" customFormat="1" ht="12.95" customHeight="1">
      <c r="A61" s="142"/>
      <c r="B61" s="142"/>
      <c r="C61" s="142"/>
      <c r="D61" s="142"/>
      <c r="E61" s="142"/>
      <c r="F61" s="142"/>
      <c r="G61" s="142"/>
      <c r="H61" s="142"/>
      <c r="I61" s="29"/>
      <c r="J61" s="30"/>
    </row>
    <row r="62" spans="1:12" s="51" customFormat="1" ht="12.95" customHeight="1">
      <c r="A62" s="142"/>
      <c r="B62" s="142"/>
      <c r="C62" s="142"/>
      <c r="D62" s="142"/>
      <c r="E62" s="142"/>
      <c r="F62" s="142"/>
      <c r="G62" s="142"/>
      <c r="H62" s="142"/>
      <c r="I62" s="29"/>
      <c r="J62" s="30"/>
    </row>
    <row r="63" spans="1:12" s="51" customFormat="1" ht="12.95" customHeight="1">
      <c r="A63" s="142"/>
      <c r="B63" s="142"/>
      <c r="C63" s="142"/>
      <c r="D63" s="142"/>
      <c r="E63" s="142"/>
      <c r="F63" s="142"/>
      <c r="G63" s="142"/>
      <c r="H63" s="142"/>
      <c r="I63" s="29"/>
      <c r="J63" s="30"/>
    </row>
    <row r="64" spans="1:12" s="51" customFormat="1" ht="12.95" customHeight="1">
      <c r="A64" s="142"/>
      <c r="B64" s="142"/>
      <c r="C64" s="142"/>
      <c r="D64" s="142"/>
      <c r="E64" s="142"/>
      <c r="F64" s="142"/>
      <c r="G64" s="142"/>
      <c r="H64" s="142"/>
      <c r="I64" s="29"/>
      <c r="J64" s="30"/>
    </row>
    <row r="65" spans="1:12" s="51" customFormat="1" ht="12.95" customHeight="1">
      <c r="A65" s="142"/>
      <c r="B65" s="142"/>
      <c r="C65" s="142"/>
      <c r="D65" s="142"/>
      <c r="E65" s="142"/>
      <c r="F65" s="142"/>
      <c r="G65" s="142"/>
      <c r="H65" s="142"/>
      <c r="I65" s="29"/>
      <c r="J65" s="30"/>
    </row>
    <row r="66" spans="1:12" s="51" customFormat="1" ht="12.95" customHeight="1">
      <c r="A66" s="142"/>
      <c r="B66" s="142"/>
      <c r="C66" s="142"/>
      <c r="D66" s="142"/>
      <c r="E66" s="142"/>
      <c r="F66" s="142"/>
      <c r="G66" s="142"/>
      <c r="H66" s="142"/>
      <c r="I66" s="29"/>
      <c r="J66" s="30"/>
    </row>
    <row r="67" spans="1:12" s="51" customFormat="1" ht="12.95" customHeight="1">
      <c r="A67" s="142"/>
      <c r="B67" s="142"/>
      <c r="C67" s="142"/>
      <c r="D67" s="142"/>
      <c r="E67" s="142"/>
      <c r="F67" s="142"/>
      <c r="G67" s="142"/>
      <c r="H67" s="142"/>
      <c r="I67" s="29"/>
      <c r="J67" s="30"/>
    </row>
    <row r="68" spans="1:12" s="51" customFormat="1" ht="12.95" customHeight="1">
      <c r="A68" s="142"/>
      <c r="B68" s="142"/>
      <c r="C68" s="142"/>
      <c r="D68" s="142"/>
      <c r="E68" s="142"/>
      <c r="F68" s="142"/>
      <c r="G68" s="142"/>
      <c r="H68" s="142"/>
      <c r="I68" s="29"/>
      <c r="J68" s="30"/>
    </row>
    <row r="69" spans="1:12" s="51" customFormat="1" ht="12.95" customHeight="1">
      <c r="A69" s="142"/>
      <c r="B69" s="142"/>
      <c r="C69" s="142"/>
      <c r="D69" s="142"/>
      <c r="E69" s="142"/>
      <c r="F69" s="142"/>
      <c r="G69" s="142"/>
      <c r="H69" s="142"/>
      <c r="I69" s="29"/>
      <c r="J69" s="30"/>
    </row>
    <row r="70" spans="1:12" s="51" customFormat="1" ht="12.95" customHeight="1">
      <c r="A70" s="142"/>
      <c r="B70" s="142"/>
      <c r="C70" s="142"/>
      <c r="D70" s="142"/>
      <c r="E70" s="142"/>
      <c r="F70" s="142"/>
      <c r="G70" s="142"/>
      <c r="H70" s="142"/>
      <c r="I70" s="29"/>
      <c r="J70" s="30"/>
    </row>
    <row r="71" spans="1:12" s="51" customFormat="1" ht="12.95" customHeight="1">
      <c r="A71" s="142"/>
      <c r="B71" s="142"/>
      <c r="C71" s="142"/>
      <c r="D71" s="142"/>
      <c r="E71" s="142"/>
      <c r="F71" s="142"/>
      <c r="G71" s="142"/>
      <c r="H71" s="142"/>
      <c r="I71" s="29"/>
      <c r="J71" s="30"/>
    </row>
    <row r="72" spans="1:12" s="27" customFormat="1" ht="30.75">
      <c r="A72" s="310" t="s">
        <v>21</v>
      </c>
      <c r="B72" s="310"/>
      <c r="C72" s="310"/>
      <c r="D72" s="310"/>
      <c r="E72" s="310"/>
      <c r="F72" s="310"/>
      <c r="G72" s="310"/>
      <c r="H72" s="310"/>
      <c r="I72" s="138"/>
      <c r="J72" s="138"/>
    </row>
    <row r="73" spans="1:12" s="1" customFormat="1" ht="20.25" thickBot="1">
      <c r="A73" s="311" t="s">
        <v>66</v>
      </c>
      <c r="B73" s="311"/>
      <c r="C73" s="311"/>
      <c r="D73" s="311"/>
      <c r="E73" s="311"/>
      <c r="F73" s="311"/>
      <c r="G73" s="311"/>
      <c r="H73" s="311"/>
      <c r="I73" s="80"/>
      <c r="J73" s="80"/>
    </row>
    <row r="74" spans="1:12" s="9" customFormat="1" ht="16.5" thickBot="1">
      <c r="A74" s="312" t="s">
        <v>8</v>
      </c>
      <c r="B74" s="313"/>
      <c r="C74" s="313"/>
      <c r="D74" s="313"/>
      <c r="E74" s="313"/>
      <c r="F74" s="313"/>
      <c r="G74" s="313"/>
      <c r="H74" s="314"/>
      <c r="I74" s="51"/>
      <c r="J74" s="51"/>
    </row>
    <row r="75" spans="1:12" s="9" customFormat="1" ht="18.75" thickBot="1">
      <c r="A75" s="315" t="s">
        <v>237</v>
      </c>
      <c r="B75" s="315"/>
      <c r="C75" s="315"/>
      <c r="D75" s="315"/>
      <c r="E75" s="315"/>
      <c r="F75" s="315"/>
      <c r="G75" s="315"/>
      <c r="H75" s="315"/>
      <c r="I75" s="51"/>
      <c r="J75" s="51"/>
    </row>
    <row r="76" spans="1:12" s="28" customFormat="1" ht="16.5" thickBot="1">
      <c r="A76" s="316" t="s">
        <v>150</v>
      </c>
      <c r="B76" s="317"/>
      <c r="C76" s="317"/>
      <c r="D76" s="317"/>
      <c r="E76" s="317"/>
      <c r="F76" s="317"/>
      <c r="G76" s="317"/>
      <c r="H76" s="318"/>
      <c r="I76" s="30"/>
      <c r="J76" s="30"/>
    </row>
    <row r="77" spans="1:12" customFormat="1" ht="13.5" thickBot="1">
      <c r="A77" s="55"/>
      <c r="I77" s="30"/>
      <c r="J77" s="30"/>
      <c r="K77" s="28"/>
      <c r="L77" s="28"/>
    </row>
    <row r="78" spans="1:12" s="28" customFormat="1" ht="12.95" customHeight="1" thickBot="1">
      <c r="A78" s="319" t="s">
        <v>28</v>
      </c>
      <c r="B78" s="320"/>
      <c r="C78" s="320"/>
      <c r="D78" s="320"/>
      <c r="E78" s="320"/>
      <c r="F78" s="320"/>
      <c r="G78" s="320"/>
      <c r="H78" s="321"/>
      <c r="I78" s="30"/>
      <c r="J78" s="30"/>
    </row>
    <row r="79" spans="1:12" s="30" customFormat="1" ht="12.95" customHeight="1" thickBot="1">
      <c r="A79" s="322" t="s">
        <v>42</v>
      </c>
      <c r="B79" s="323"/>
      <c r="C79" s="323"/>
      <c r="D79" s="323"/>
      <c r="E79" s="323"/>
      <c r="F79" s="323"/>
      <c r="G79" s="323"/>
      <c r="H79" s="324"/>
      <c r="I79" s="29"/>
    </row>
    <row r="80" spans="1:12" s="30" customFormat="1" ht="12.95" customHeight="1">
      <c r="A80" s="53">
        <v>0.53749999999999998</v>
      </c>
      <c r="B80" s="52"/>
      <c r="C80" s="143" t="s">
        <v>233</v>
      </c>
      <c r="D80" s="76">
        <v>59</v>
      </c>
      <c r="E80" s="143" t="s">
        <v>160</v>
      </c>
      <c r="F80" s="76">
        <v>60</v>
      </c>
      <c r="G80" s="143" t="s">
        <v>232</v>
      </c>
      <c r="H80" s="77">
        <v>65</v>
      </c>
      <c r="I80" s="29"/>
    </row>
    <row r="81" spans="1:9" s="30" customFormat="1" ht="12.95" customHeight="1">
      <c r="A81" s="53">
        <v>0.54375000000000007</v>
      </c>
      <c r="B81" s="52"/>
      <c r="C81" s="143" t="s">
        <v>156</v>
      </c>
      <c r="D81" s="76">
        <v>55</v>
      </c>
      <c r="E81" s="143" t="s">
        <v>170</v>
      </c>
      <c r="F81" s="76">
        <v>56</v>
      </c>
      <c r="G81" s="143" t="s">
        <v>169</v>
      </c>
      <c r="H81" s="77">
        <v>58</v>
      </c>
      <c r="I81" s="29"/>
    </row>
    <row r="82" spans="1:9" s="30" customFormat="1" ht="12.95" customHeight="1">
      <c r="A82" s="53">
        <v>0.55000000000000004</v>
      </c>
      <c r="B82" s="52"/>
      <c r="C82" s="143" t="s">
        <v>176</v>
      </c>
      <c r="D82" s="76">
        <v>53</v>
      </c>
      <c r="E82" s="143" t="s">
        <v>158</v>
      </c>
      <c r="F82" s="76">
        <v>54</v>
      </c>
      <c r="G82" s="143" t="s">
        <v>167</v>
      </c>
      <c r="H82" s="77">
        <v>54</v>
      </c>
      <c r="I82" s="29"/>
    </row>
    <row r="83" spans="1:9" s="30" customFormat="1" ht="12.95" customHeight="1">
      <c r="A83" s="53">
        <v>0.55625000000000002</v>
      </c>
      <c r="B83" s="52"/>
      <c r="C83" s="143" t="s">
        <v>154</v>
      </c>
      <c r="D83" s="76">
        <v>50</v>
      </c>
      <c r="E83" s="143" t="s">
        <v>231</v>
      </c>
      <c r="F83" s="76">
        <v>51</v>
      </c>
      <c r="G83" s="143" t="s">
        <v>161</v>
      </c>
      <c r="H83" s="77">
        <v>51</v>
      </c>
      <c r="I83" s="29"/>
    </row>
    <row r="84" spans="1:9" s="30" customFormat="1" ht="12.95" customHeight="1">
      <c r="A84" s="53">
        <v>0.5625</v>
      </c>
      <c r="B84" s="52"/>
      <c r="C84" s="143" t="s">
        <v>173</v>
      </c>
      <c r="D84" s="76">
        <v>46</v>
      </c>
      <c r="E84" s="143" t="s">
        <v>151</v>
      </c>
      <c r="F84" s="76">
        <v>47</v>
      </c>
      <c r="G84" s="143" t="s">
        <v>165</v>
      </c>
      <c r="H84" s="77">
        <v>49</v>
      </c>
      <c r="I84" s="29"/>
    </row>
    <row r="85" spans="1:9" s="30" customFormat="1" ht="12.95" customHeight="1">
      <c r="A85" s="53">
        <v>0.56874999999999998</v>
      </c>
      <c r="B85" s="52"/>
      <c r="C85" s="143" t="s">
        <v>164</v>
      </c>
      <c r="D85" s="76">
        <v>44</v>
      </c>
      <c r="E85" s="143" t="s">
        <v>172</v>
      </c>
      <c r="F85" s="76">
        <v>44</v>
      </c>
      <c r="G85" s="143" t="s">
        <v>155</v>
      </c>
      <c r="H85" s="77">
        <v>45</v>
      </c>
      <c r="I85" s="29"/>
    </row>
    <row r="86" spans="1:9" s="30" customFormat="1" ht="12.95" customHeight="1">
      <c r="A86" s="53">
        <v>0.57500000000000095</v>
      </c>
      <c r="B86" s="52"/>
      <c r="C86" s="143" t="s">
        <v>163</v>
      </c>
      <c r="D86" s="76">
        <v>40</v>
      </c>
      <c r="E86" s="143" t="s">
        <v>171</v>
      </c>
      <c r="F86" s="76">
        <v>40</v>
      </c>
      <c r="G86" s="143" t="s">
        <v>175</v>
      </c>
      <c r="H86" s="77">
        <v>43</v>
      </c>
      <c r="I86" s="29"/>
    </row>
    <row r="87" spans="1:9" s="30" customFormat="1" ht="12.95" customHeight="1">
      <c r="A87" s="53">
        <v>0.58125000000000104</v>
      </c>
      <c r="B87" s="37"/>
      <c r="C87" s="154" t="s">
        <v>178</v>
      </c>
      <c r="D87" s="76">
        <v>52</v>
      </c>
      <c r="E87" s="154" t="s">
        <v>180</v>
      </c>
      <c r="F87" s="76">
        <v>59</v>
      </c>
      <c r="G87" s="38"/>
      <c r="H87" s="77"/>
      <c r="I87" s="29"/>
    </row>
    <row r="88" spans="1:9" s="30" customFormat="1" ht="12.95" customHeight="1" thickBot="1">
      <c r="A88" s="53">
        <v>0.58750000000000102</v>
      </c>
      <c r="B88" s="140"/>
      <c r="C88" s="147" t="s">
        <v>179</v>
      </c>
      <c r="D88" s="148">
        <v>64</v>
      </c>
      <c r="E88" s="147" t="s">
        <v>177</v>
      </c>
      <c r="F88" s="148">
        <v>74</v>
      </c>
      <c r="G88" s="74"/>
      <c r="H88" s="149"/>
      <c r="I88" s="29"/>
    </row>
    <row r="89" spans="1:9" s="30" customFormat="1" ht="12.95" customHeight="1" thickBot="1">
      <c r="A89" s="329" t="s">
        <v>43</v>
      </c>
      <c r="B89" s="330"/>
      <c r="C89" s="330"/>
      <c r="D89" s="330"/>
      <c r="E89" s="330"/>
      <c r="F89" s="330"/>
      <c r="G89" s="330"/>
      <c r="H89" s="331"/>
      <c r="I89" s="29"/>
    </row>
    <row r="90" spans="1:9" s="30" customFormat="1" ht="12.95" customHeight="1">
      <c r="A90" s="53">
        <v>0.59375</v>
      </c>
      <c r="B90" s="52"/>
      <c r="C90" s="143" t="s">
        <v>234</v>
      </c>
      <c r="D90" s="76">
        <v>47</v>
      </c>
      <c r="E90" s="143" t="s">
        <v>182</v>
      </c>
      <c r="F90" s="76">
        <v>50</v>
      </c>
      <c r="G90" s="143" t="s">
        <v>185</v>
      </c>
      <c r="H90" s="77">
        <v>51</v>
      </c>
      <c r="I90" s="29"/>
    </row>
    <row r="91" spans="1:9" s="30" customFormat="1" ht="12.95" customHeight="1">
      <c r="A91" s="334">
        <v>0.6</v>
      </c>
      <c r="B91" s="52"/>
      <c r="C91" s="143" t="s">
        <v>184</v>
      </c>
      <c r="D91" s="76">
        <v>53</v>
      </c>
      <c r="E91" s="143" t="s">
        <v>181</v>
      </c>
      <c r="F91" s="76">
        <v>73</v>
      </c>
      <c r="G91" s="143"/>
      <c r="H91" s="77"/>
      <c r="I91" s="29"/>
    </row>
    <row r="92" spans="1:9" s="30" customFormat="1" ht="12.95" customHeight="1" thickBot="1">
      <c r="A92" s="335"/>
      <c r="B92" s="52"/>
      <c r="C92" s="147" t="s">
        <v>238</v>
      </c>
      <c r="D92" s="148">
        <v>55</v>
      </c>
      <c r="E92" s="147" t="s">
        <v>187</v>
      </c>
      <c r="F92" s="148">
        <v>56</v>
      </c>
      <c r="G92" s="143"/>
      <c r="H92" s="77"/>
      <c r="I92" s="29"/>
    </row>
    <row r="93" spans="1:9" s="30" customFormat="1" ht="12.95" customHeight="1" thickBot="1">
      <c r="A93" s="329" t="s">
        <v>30</v>
      </c>
      <c r="B93" s="330"/>
      <c r="C93" s="330"/>
      <c r="D93" s="330"/>
      <c r="E93" s="330"/>
      <c r="F93" s="330"/>
      <c r="G93" s="330"/>
      <c r="H93" s="331"/>
      <c r="I93" s="29"/>
    </row>
    <row r="94" spans="1:9" s="30" customFormat="1" ht="12.95" customHeight="1">
      <c r="A94" s="53">
        <v>0.60625000000000007</v>
      </c>
      <c r="B94" s="52"/>
      <c r="C94" s="154" t="s">
        <v>201</v>
      </c>
      <c r="D94" s="76">
        <v>48</v>
      </c>
      <c r="E94" s="143" t="s">
        <v>198</v>
      </c>
      <c r="F94" s="76">
        <v>50</v>
      </c>
      <c r="G94" s="143"/>
      <c r="H94" s="77"/>
      <c r="I94" s="29"/>
    </row>
    <row r="95" spans="1:9" s="30" customFormat="1" ht="12.95" customHeight="1">
      <c r="A95" s="53">
        <v>0.61249999999999993</v>
      </c>
      <c r="B95" s="52"/>
      <c r="C95" s="143" t="s">
        <v>197</v>
      </c>
      <c r="D95" s="76">
        <v>44</v>
      </c>
      <c r="E95" s="143" t="s">
        <v>188</v>
      </c>
      <c r="F95" s="76">
        <v>45</v>
      </c>
      <c r="G95" s="143"/>
      <c r="H95" s="77"/>
      <c r="I95" s="29"/>
    </row>
    <row r="96" spans="1:9" s="30" customFormat="1" ht="12.95" customHeight="1">
      <c r="A96" s="53">
        <v>0.61875000000000002</v>
      </c>
      <c r="B96" s="52"/>
      <c r="C96" s="143" t="s">
        <v>195</v>
      </c>
      <c r="D96" s="76">
        <v>39</v>
      </c>
      <c r="E96" s="143" t="s">
        <v>191</v>
      </c>
      <c r="F96" s="76">
        <v>44</v>
      </c>
      <c r="G96" s="154" t="s">
        <v>202</v>
      </c>
      <c r="H96" s="77">
        <v>44</v>
      </c>
      <c r="I96" s="29"/>
    </row>
    <row r="97" spans="1:12" s="30" customFormat="1" ht="12.95" customHeight="1">
      <c r="A97" s="53">
        <v>0.625</v>
      </c>
      <c r="B97" s="52"/>
      <c r="C97" s="154" t="s">
        <v>199</v>
      </c>
      <c r="D97" s="76">
        <v>33</v>
      </c>
      <c r="E97" s="154" t="s">
        <v>203</v>
      </c>
      <c r="F97" s="76">
        <v>35</v>
      </c>
      <c r="G97" s="143" t="s">
        <v>193</v>
      </c>
      <c r="H97" s="77">
        <v>37</v>
      </c>
      <c r="I97" s="29"/>
    </row>
    <row r="98" spans="1:12" s="30" customFormat="1" ht="12.95" customHeight="1" thickBot="1">
      <c r="A98" s="53">
        <v>0.63124999999999998</v>
      </c>
      <c r="B98" s="52"/>
      <c r="C98" s="143" t="s">
        <v>196</v>
      </c>
      <c r="D98" s="76">
        <v>33</v>
      </c>
      <c r="E98" s="154" t="s">
        <v>200</v>
      </c>
      <c r="F98" s="76">
        <v>33</v>
      </c>
      <c r="G98" s="143" t="s">
        <v>236</v>
      </c>
      <c r="H98" s="77">
        <v>33</v>
      </c>
      <c r="I98" s="29"/>
    </row>
    <row r="99" spans="1:12" s="30" customFormat="1" ht="12.95" customHeight="1" thickBot="1">
      <c r="A99" s="322" t="s">
        <v>31</v>
      </c>
      <c r="B99" s="323"/>
      <c r="C99" s="323"/>
      <c r="D99" s="323"/>
      <c r="E99" s="323"/>
      <c r="F99" s="323"/>
      <c r="G99" s="323"/>
      <c r="H99" s="324"/>
      <c r="I99" s="29"/>
    </row>
    <row r="100" spans="1:12" s="30" customFormat="1" ht="12.95" customHeight="1" thickBot="1">
      <c r="A100" s="54">
        <v>0.63750000000000007</v>
      </c>
      <c r="B100" s="155"/>
      <c r="C100" s="156" t="s">
        <v>204</v>
      </c>
      <c r="D100" s="157" t="s">
        <v>11</v>
      </c>
      <c r="E100" s="156"/>
      <c r="F100" s="157" t="s">
        <v>11</v>
      </c>
      <c r="G100" s="156"/>
      <c r="H100" s="158" t="s">
        <v>11</v>
      </c>
      <c r="I100" s="29"/>
    </row>
    <row r="101" spans="1:12" customFormat="1" ht="12.95" customHeight="1" thickBot="1">
      <c r="A101" s="59"/>
      <c r="B101" s="60"/>
      <c r="C101" s="60"/>
      <c r="D101" s="60"/>
      <c r="E101" s="60"/>
      <c r="F101" s="60"/>
      <c r="G101" s="60"/>
      <c r="I101" s="29"/>
      <c r="J101" s="30"/>
      <c r="K101" s="28"/>
      <c r="L101" s="28"/>
    </row>
    <row r="102" spans="1:12" s="28" customFormat="1" ht="12.95" customHeight="1" thickBot="1">
      <c r="A102" s="319" t="s">
        <v>32</v>
      </c>
      <c r="B102" s="320"/>
      <c r="C102" s="320"/>
      <c r="D102" s="320"/>
      <c r="E102" s="320"/>
      <c r="F102" s="320"/>
      <c r="G102" s="320"/>
      <c r="H102" s="321"/>
      <c r="I102" s="29"/>
      <c r="J102" s="30"/>
    </row>
    <row r="103" spans="1:12" s="30" customFormat="1" ht="12.75" customHeight="1" thickBot="1">
      <c r="A103" s="322" t="s">
        <v>33</v>
      </c>
      <c r="B103" s="323"/>
      <c r="C103" s="323"/>
      <c r="D103" s="323"/>
      <c r="E103" s="323"/>
      <c r="F103" s="323"/>
      <c r="G103" s="323"/>
      <c r="H103" s="324"/>
      <c r="I103" s="29"/>
    </row>
    <row r="104" spans="1:12" s="30" customFormat="1" ht="12.95" customHeight="1">
      <c r="A104" s="31">
        <v>0.3125</v>
      </c>
      <c r="B104" s="32"/>
      <c r="C104" s="171" t="s">
        <v>235</v>
      </c>
      <c r="D104" s="161">
        <v>56</v>
      </c>
      <c r="E104" s="160"/>
      <c r="F104" s="161">
        <v>67</v>
      </c>
      <c r="G104" s="160"/>
      <c r="H104" s="162"/>
      <c r="I104" s="29"/>
    </row>
    <row r="105" spans="1:12" s="30" customFormat="1" ht="12.95" customHeight="1" thickBot="1">
      <c r="A105" s="31">
        <v>0.31875000000000003</v>
      </c>
      <c r="B105" s="37"/>
      <c r="C105" s="143" t="s">
        <v>207</v>
      </c>
      <c r="D105" s="76">
        <v>50</v>
      </c>
      <c r="E105" s="143" t="s">
        <v>208</v>
      </c>
      <c r="F105" s="76">
        <v>54</v>
      </c>
      <c r="G105" s="143"/>
      <c r="H105" s="77"/>
      <c r="I105" s="29"/>
    </row>
    <row r="106" spans="1:12" s="30" customFormat="1" ht="12.95" customHeight="1" thickBot="1">
      <c r="A106" s="322" t="s">
        <v>44</v>
      </c>
      <c r="B106" s="325"/>
      <c r="C106" s="325"/>
      <c r="D106" s="325"/>
      <c r="E106" s="325"/>
      <c r="F106" s="325"/>
      <c r="G106" s="325"/>
      <c r="H106" s="326"/>
      <c r="I106" s="29"/>
    </row>
    <row r="107" spans="1:12" s="30" customFormat="1" ht="12.95" customHeight="1">
      <c r="A107" s="31">
        <v>0.32500000000000001</v>
      </c>
      <c r="B107" s="32"/>
      <c r="C107" s="160" t="s">
        <v>213</v>
      </c>
      <c r="D107" s="161">
        <v>60</v>
      </c>
      <c r="E107" s="160" t="s">
        <v>214</v>
      </c>
      <c r="F107" s="161">
        <v>59</v>
      </c>
      <c r="G107" s="160"/>
      <c r="H107" s="162"/>
      <c r="I107" s="29"/>
    </row>
    <row r="108" spans="1:12" s="30" customFormat="1" ht="12.95" customHeight="1">
      <c r="A108" s="31">
        <v>0.33124999999999999</v>
      </c>
      <c r="B108" s="37"/>
      <c r="C108" s="143" t="s">
        <v>211</v>
      </c>
      <c r="D108" s="76">
        <v>52</v>
      </c>
      <c r="E108" s="143" t="s">
        <v>215</v>
      </c>
      <c r="F108" s="76">
        <v>54</v>
      </c>
      <c r="G108" s="143"/>
      <c r="H108" s="77"/>
      <c r="I108" s="29"/>
    </row>
    <row r="109" spans="1:12" s="30" customFormat="1" ht="12.95" customHeight="1">
      <c r="A109" s="31">
        <v>0.33750000000000002</v>
      </c>
      <c r="B109" s="37"/>
      <c r="C109" s="154" t="s">
        <v>223</v>
      </c>
      <c r="D109" s="76">
        <v>71</v>
      </c>
      <c r="E109" s="154" t="s">
        <v>228</v>
      </c>
      <c r="F109" s="76">
        <v>72</v>
      </c>
      <c r="G109" s="143"/>
      <c r="H109" s="77"/>
      <c r="I109" s="29"/>
    </row>
    <row r="110" spans="1:12" s="30" customFormat="1" ht="12.95" customHeight="1">
      <c r="A110" s="31">
        <v>0.34375</v>
      </c>
      <c r="B110" s="37"/>
      <c r="C110" s="154" t="s">
        <v>229</v>
      </c>
      <c r="D110" s="76">
        <v>62</v>
      </c>
      <c r="E110" s="154" t="s">
        <v>230</v>
      </c>
      <c r="F110" s="76">
        <v>67</v>
      </c>
      <c r="G110" s="143"/>
      <c r="H110" s="77"/>
      <c r="I110" s="29"/>
    </row>
    <row r="111" spans="1:12" s="30" customFormat="1" ht="12.95" customHeight="1">
      <c r="A111" s="31">
        <v>0.35</v>
      </c>
      <c r="B111" s="37"/>
      <c r="C111" s="154" t="s">
        <v>222</v>
      </c>
      <c r="D111" s="76">
        <v>57</v>
      </c>
      <c r="E111" s="154" t="s">
        <v>226</v>
      </c>
      <c r="F111" s="76">
        <v>58</v>
      </c>
      <c r="G111" s="154" t="s">
        <v>219</v>
      </c>
      <c r="H111" s="77">
        <v>59</v>
      </c>
      <c r="I111" s="29"/>
    </row>
    <row r="112" spans="1:12" s="30" customFormat="1" ht="12.95" customHeight="1" thickBot="1">
      <c r="A112" s="49">
        <v>0.35625000000000001</v>
      </c>
      <c r="B112" s="41"/>
      <c r="C112" s="163" t="s">
        <v>220</v>
      </c>
      <c r="D112" s="78">
        <v>47</v>
      </c>
      <c r="E112" s="163" t="s">
        <v>227</v>
      </c>
      <c r="F112" s="78">
        <v>55</v>
      </c>
      <c r="G112" s="163" t="s">
        <v>221</v>
      </c>
      <c r="H112" s="75">
        <v>55</v>
      </c>
      <c r="I112" s="29"/>
    </row>
    <row r="113" spans="1:10" s="30" customFormat="1" ht="12.95" customHeight="1">
      <c r="A113" s="61"/>
      <c r="B113" s="11"/>
      <c r="C113" s="11"/>
      <c r="D113" s="29"/>
      <c r="E113" s="29"/>
      <c r="F113" s="29"/>
      <c r="G113" s="29"/>
      <c r="H113" s="29"/>
      <c r="I113" s="29"/>
      <c r="J113" s="141"/>
    </row>
    <row r="114" spans="1:10">
      <c r="A114" s="61"/>
      <c r="I114" s="29"/>
      <c r="J114" s="137"/>
    </row>
    <row r="115" spans="1:10">
      <c r="I115" s="29"/>
    </row>
    <row r="116" spans="1:10">
      <c r="I116" s="29"/>
    </row>
    <row r="117" spans="1:10">
      <c r="I117" s="29"/>
    </row>
    <row r="118" spans="1:10">
      <c r="I118" s="29"/>
    </row>
    <row r="119" spans="1:10">
      <c r="I119" s="29"/>
    </row>
    <row r="120" spans="1:10">
      <c r="I120" s="29"/>
    </row>
    <row r="121" spans="1:10">
      <c r="I121" s="29"/>
    </row>
    <row r="122" spans="1:10">
      <c r="I122" s="29"/>
    </row>
    <row r="123" spans="1:10">
      <c r="I123" s="29"/>
    </row>
    <row r="124" spans="1:10">
      <c r="I124" s="29"/>
    </row>
    <row r="125" spans="1:10">
      <c r="A125" s="61"/>
      <c r="I125" s="29"/>
      <c r="J125" s="137"/>
    </row>
    <row r="126" spans="1:10">
      <c r="A126" s="61"/>
      <c r="I126" s="29"/>
      <c r="J126" s="137"/>
    </row>
    <row r="127" spans="1:10">
      <c r="A127" s="61"/>
      <c r="I127" s="29"/>
      <c r="J127" s="137"/>
    </row>
    <row r="128" spans="1:10">
      <c r="A128" s="61"/>
      <c r="I128" s="29"/>
      <c r="J128" s="137"/>
    </row>
    <row r="129" spans="1:10">
      <c r="A129" s="61"/>
      <c r="I129" s="29"/>
      <c r="J129" s="137"/>
    </row>
    <row r="130" spans="1:10">
      <c r="A130" s="61"/>
      <c r="I130" s="29"/>
      <c r="J130" s="137"/>
    </row>
    <row r="131" spans="1:10">
      <c r="A131" s="61"/>
      <c r="I131" s="29"/>
      <c r="J131" s="137"/>
    </row>
    <row r="132" spans="1:10">
      <c r="A132" s="61"/>
      <c r="I132" s="29"/>
      <c r="J132" s="137"/>
    </row>
    <row r="133" spans="1:10">
      <c r="A133" s="61"/>
      <c r="I133" s="29"/>
      <c r="J133" s="137"/>
    </row>
    <row r="134" spans="1:10">
      <c r="A134" s="61"/>
      <c r="I134" s="29"/>
      <c r="J134" s="137"/>
    </row>
    <row r="135" spans="1:10">
      <c r="A135" s="61"/>
      <c r="I135" s="29"/>
      <c r="J135" s="137"/>
    </row>
    <row r="136" spans="1:10">
      <c r="A136" s="61"/>
      <c r="I136" s="29"/>
      <c r="J136" s="137"/>
    </row>
    <row r="137" spans="1:10">
      <c r="A137" s="61"/>
      <c r="I137" s="29"/>
      <c r="J137" s="137"/>
    </row>
    <row r="138" spans="1:10">
      <c r="A138" s="61"/>
      <c r="I138" s="29"/>
      <c r="J138" s="137"/>
    </row>
    <row r="139" spans="1:10">
      <c r="A139" s="61"/>
      <c r="I139" s="29"/>
      <c r="J139" s="137"/>
    </row>
    <row r="140" spans="1:10">
      <c r="A140" s="61"/>
      <c r="I140" s="29"/>
      <c r="J140" s="137"/>
    </row>
    <row r="141" spans="1:10">
      <c r="A141" s="61"/>
      <c r="I141" s="29"/>
      <c r="J141" s="137"/>
    </row>
    <row r="142" spans="1:10">
      <c r="A142" s="61"/>
      <c r="I142" s="29"/>
      <c r="J142" s="137"/>
    </row>
    <row r="143" spans="1:10">
      <c r="A143" s="61"/>
      <c r="I143" s="29"/>
      <c r="J143" s="137"/>
    </row>
    <row r="144" spans="1:10">
      <c r="A144" s="61"/>
      <c r="I144" s="29"/>
      <c r="J144" s="137"/>
    </row>
    <row r="145" spans="1:10">
      <c r="A145" s="61"/>
      <c r="I145" s="29"/>
      <c r="J145" s="137"/>
    </row>
    <row r="146" spans="1:10">
      <c r="A146" s="61"/>
      <c r="I146" s="29"/>
      <c r="J146" s="137"/>
    </row>
    <row r="147" spans="1:10">
      <c r="A147" s="61"/>
      <c r="I147" s="29"/>
      <c r="J147" s="137"/>
    </row>
    <row r="148" spans="1:10">
      <c r="A148" s="61"/>
      <c r="I148" s="29"/>
      <c r="J148" s="137"/>
    </row>
    <row r="149" spans="1:10">
      <c r="A149" s="61"/>
      <c r="I149" s="29"/>
      <c r="J149" s="137"/>
    </row>
    <row r="150" spans="1:10">
      <c r="A150" s="61"/>
      <c r="I150" s="29"/>
      <c r="J150" s="137"/>
    </row>
    <row r="151" spans="1:10">
      <c r="A151" s="61"/>
      <c r="I151" s="29"/>
      <c r="J151" s="137"/>
    </row>
    <row r="152" spans="1:10">
      <c r="A152" s="61"/>
      <c r="I152" s="29"/>
      <c r="J152" s="137"/>
    </row>
    <row r="153" spans="1:10">
      <c r="A153" s="61"/>
      <c r="I153" s="29"/>
      <c r="J153" s="137"/>
    </row>
    <row r="154" spans="1:10">
      <c r="A154" s="61"/>
      <c r="I154" s="29"/>
      <c r="J154" s="137"/>
    </row>
    <row r="155" spans="1:10">
      <c r="A155" s="61"/>
      <c r="I155" s="29"/>
      <c r="J155" s="137"/>
    </row>
    <row r="156" spans="1:10">
      <c r="A156" s="61"/>
      <c r="I156" s="29"/>
      <c r="J156" s="137"/>
    </row>
    <row r="157" spans="1:10">
      <c r="A157" s="61"/>
      <c r="I157" s="29"/>
      <c r="J157" s="137"/>
    </row>
    <row r="158" spans="1:10">
      <c r="A158" s="61"/>
      <c r="I158" s="29"/>
      <c r="J158" s="137"/>
    </row>
    <row r="159" spans="1:10">
      <c r="A159" s="61"/>
      <c r="I159" s="29"/>
      <c r="J159" s="137"/>
    </row>
    <row r="160" spans="1:10">
      <c r="A160" s="61"/>
      <c r="I160" s="29"/>
      <c r="J160" s="137"/>
    </row>
    <row r="161" spans="1:10">
      <c r="A161" s="61"/>
      <c r="I161" s="29"/>
      <c r="J161" s="137"/>
    </row>
    <row r="162" spans="1:10">
      <c r="A162" s="61"/>
      <c r="I162" s="29"/>
      <c r="J162" s="137"/>
    </row>
    <row r="163" spans="1:10">
      <c r="A163" s="61"/>
      <c r="I163" s="29"/>
      <c r="J163" s="137"/>
    </row>
    <row r="164" spans="1:10">
      <c r="A164" s="61"/>
      <c r="I164" s="29"/>
      <c r="J164" s="137"/>
    </row>
    <row r="165" spans="1:10">
      <c r="A165" s="61"/>
      <c r="I165" s="29"/>
      <c r="J165" s="137"/>
    </row>
    <row r="166" spans="1:10">
      <c r="A166" s="61"/>
      <c r="I166" s="29"/>
      <c r="J166" s="137"/>
    </row>
    <row r="167" spans="1:10">
      <c r="A167" s="61"/>
      <c r="I167" s="29"/>
      <c r="J167" s="137"/>
    </row>
    <row r="168" spans="1:10">
      <c r="A168" s="61"/>
      <c r="I168" s="29"/>
      <c r="J168" s="137"/>
    </row>
    <row r="169" spans="1:10">
      <c r="A169" s="61"/>
      <c r="I169" s="29"/>
      <c r="J169" s="137"/>
    </row>
  </sheetData>
  <mergeCells count="25">
    <mergeCell ref="A103:H103"/>
    <mergeCell ref="A106:H106"/>
    <mergeCell ref="A79:H79"/>
    <mergeCell ref="A89:H89"/>
    <mergeCell ref="A93:H93"/>
    <mergeCell ref="A99:H99"/>
    <mergeCell ref="A102:H102"/>
    <mergeCell ref="A91:A92"/>
    <mergeCell ref="A78:H78"/>
    <mergeCell ref="A22:H22"/>
    <mergeCell ref="A28:H28"/>
    <mergeCell ref="A30:H30"/>
    <mergeCell ref="A47:H47"/>
    <mergeCell ref="A34:H34"/>
    <mergeCell ref="A72:H72"/>
    <mergeCell ref="A73:H73"/>
    <mergeCell ref="A74:H74"/>
    <mergeCell ref="A75:H75"/>
    <mergeCell ref="A76:H76"/>
    <mergeCell ref="A9:H9"/>
    <mergeCell ref="A3:H3"/>
    <mergeCell ref="A4:H4"/>
    <mergeCell ref="A5:H5"/>
    <mergeCell ref="A6:H6"/>
    <mergeCell ref="A8:H8"/>
  </mergeCells>
  <printOptions horizontalCentered="1" verticalCentered="1"/>
  <pageMargins left="0" right="0" top="0" bottom="0" header="0" footer="0"/>
  <pageSetup paperSize="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T55"/>
  <sheetViews>
    <sheetView zoomScaleNormal="100" workbookViewId="0">
      <selection sqref="A1:F1"/>
    </sheetView>
  </sheetViews>
  <sheetFormatPr baseColWidth="10" defaultRowHeight="15.75"/>
  <cols>
    <col min="1" max="1" width="29.85546875" style="51" customWidth="1"/>
    <col min="2" max="2" width="8.140625" style="51" bestFit="1" customWidth="1"/>
    <col min="3" max="3" width="12.7109375" style="96" bestFit="1" customWidth="1"/>
    <col min="4" max="7" width="3.85546875" style="51" bestFit="1" customWidth="1"/>
    <col min="8" max="14" width="3.85546875" style="97" bestFit="1" customWidth="1"/>
    <col min="15" max="16" width="5.140625" style="97" bestFit="1" customWidth="1"/>
    <col min="17" max="18" width="4.85546875" style="97" customWidth="1"/>
    <col min="19" max="19" width="10.42578125" style="51" bestFit="1" customWidth="1"/>
    <col min="20" max="20" width="4.42578125" style="51" bestFit="1" customWidth="1"/>
    <col min="21" max="16384" width="11.42578125" style="51"/>
  </cols>
  <sheetData>
    <row r="1" spans="1:20">
      <c r="A1" s="339" t="str">
        <f>JUVENILES!A1</f>
        <v>SIERRA DE LOS PADRES GOLF CLUB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</row>
    <row r="2" spans="1:20">
      <c r="A2" s="339" t="str">
        <f>JUVENILES!A2</f>
        <v>36° TORNEO AMISTAD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86"/>
      <c r="T2" s="88"/>
    </row>
    <row r="3" spans="1:20">
      <c r="A3" s="339" t="str">
        <f>JUVENILES!A3</f>
        <v>FEDERACION REGIONAL DE GOLF MAR Y SIERRAS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86"/>
      <c r="T3" s="88"/>
    </row>
    <row r="4" spans="1:20">
      <c r="A4" s="339" t="str">
        <f>JUVENILES!A4</f>
        <v>MENORES CON HCP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86"/>
      <c r="T4" s="88"/>
    </row>
    <row r="5" spans="1:20">
      <c r="A5" s="339" t="str">
        <f>JUVENILES!A5</f>
        <v>6 VUELTAS DE 9 HOYOS MEDAL PLAY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86"/>
      <c r="T5" s="88"/>
    </row>
    <row r="6" spans="1:20">
      <c r="A6" s="339" t="str">
        <f>JUVENILES!A6</f>
        <v>MIERCOLES 09; JUEVES 10 Y VIERNES 11 DE FEBRERO DE 2022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86"/>
      <c r="T6" s="88"/>
    </row>
    <row r="7" spans="1:20" ht="16.5" thickBot="1">
      <c r="A7" s="86"/>
      <c r="B7" s="86"/>
      <c r="C7" s="89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8"/>
    </row>
    <row r="8" spans="1:20" ht="16.5" thickBot="1">
      <c r="A8" s="336" t="str">
        <f>JUVENILES!A27</f>
        <v>DAMAS JUVENILES (CLASES  97 - 98 - 99  - 00 - 01 - 02 Y 03)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8"/>
      <c r="S8" s="86"/>
      <c r="T8" s="88"/>
    </row>
    <row r="9" spans="1:20" ht="16.5" thickBot="1">
      <c r="A9" s="90" t="s">
        <v>6</v>
      </c>
      <c r="B9" s="91" t="s">
        <v>10</v>
      </c>
      <c r="C9" s="92" t="s">
        <v>45</v>
      </c>
      <c r="D9" s="90" t="s">
        <v>1</v>
      </c>
      <c r="E9" s="90" t="s">
        <v>2</v>
      </c>
      <c r="F9" s="90" t="s">
        <v>3</v>
      </c>
      <c r="G9" s="90" t="s">
        <v>4</v>
      </c>
      <c r="H9" s="90" t="s">
        <v>5</v>
      </c>
      <c r="I9" s="108" t="s">
        <v>2</v>
      </c>
      <c r="J9" s="108" t="s">
        <v>3</v>
      </c>
      <c r="K9" s="108" t="s">
        <v>4</v>
      </c>
      <c r="L9" s="108" t="s">
        <v>5</v>
      </c>
      <c r="M9" s="90" t="s">
        <v>2</v>
      </c>
      <c r="N9" s="90" t="s">
        <v>3</v>
      </c>
      <c r="O9" s="90" t="s">
        <v>4</v>
      </c>
      <c r="P9" s="90" t="s">
        <v>5</v>
      </c>
      <c r="Q9" s="108" t="s">
        <v>16</v>
      </c>
      <c r="R9" s="108" t="s">
        <v>15</v>
      </c>
      <c r="S9" s="86"/>
      <c r="T9" s="88"/>
    </row>
    <row r="10" spans="1:20" ht="20.100000000000001" customHeight="1" thickBot="1">
      <c r="A10" s="93" t="str">
        <f>JUVENILES!A30</f>
        <v>SUAREZ MILAGROS</v>
      </c>
      <c r="B10" s="94" t="str">
        <f>JUVENILES!B30</f>
        <v xml:space="preserve">CMDP </v>
      </c>
      <c r="C10" s="99">
        <f>JUVENILES!C30</f>
        <v>37984</v>
      </c>
      <c r="D10" s="100">
        <f>JUVENILES!D30</f>
        <v>3</v>
      </c>
      <c r="E10" s="105">
        <f>JUVENILES!E30</f>
        <v>38</v>
      </c>
      <c r="F10" s="94">
        <f>JUVENILES!F30</f>
        <v>39</v>
      </c>
      <c r="G10" s="94">
        <f>JUVENILES!G30</f>
        <v>77</v>
      </c>
      <c r="H10" s="100">
        <f>JUVENILES!H30</f>
        <v>74</v>
      </c>
      <c r="I10" s="109">
        <f>JUVENILES!I30</f>
        <v>37</v>
      </c>
      <c r="J10" s="110">
        <f>JUVENILES!J30</f>
        <v>38</v>
      </c>
      <c r="K10" s="110">
        <f>JUVENILES!K30</f>
        <v>75</v>
      </c>
      <c r="L10" s="117">
        <f>JUVENILES!L30</f>
        <v>72</v>
      </c>
      <c r="M10" s="105">
        <f>JUVENILES!M30</f>
        <v>41</v>
      </c>
      <c r="N10" s="94">
        <f>JUVENILES!N30</f>
        <v>37</v>
      </c>
      <c r="O10" s="94">
        <f>JUVENILES!O30</f>
        <v>78</v>
      </c>
      <c r="P10" s="100">
        <f>JUVENILES!P30</f>
        <v>75</v>
      </c>
      <c r="Q10" s="109">
        <f>JUVENILES!Q30</f>
        <v>221</v>
      </c>
      <c r="R10" s="117">
        <f>JUVENILES!R30</f>
        <v>230</v>
      </c>
      <c r="S10" s="98" t="s">
        <v>25</v>
      </c>
      <c r="T10" s="88"/>
    </row>
    <row r="11" spans="1:20" ht="20.100000000000001" customHeight="1" thickBot="1">
      <c r="A11" s="93" t="str">
        <f>JUVENILES!A31</f>
        <v>PERGOLINI FAUSTINA</v>
      </c>
      <c r="B11" s="94" t="str">
        <f>JUVENILES!B31</f>
        <v>ROSARIO GOLF CLUB</v>
      </c>
      <c r="C11" s="99">
        <f>JUVENILES!C31</f>
        <v>37974</v>
      </c>
      <c r="D11" s="100">
        <f>JUVENILES!D31</f>
        <v>6</v>
      </c>
      <c r="E11" s="105">
        <f>JUVENILES!E31</f>
        <v>37</v>
      </c>
      <c r="F11" s="94">
        <f>JUVENILES!F31</f>
        <v>40</v>
      </c>
      <c r="G11" s="94">
        <f>JUVENILES!G31</f>
        <v>77</v>
      </c>
      <c r="H11" s="100">
        <f>JUVENILES!H31</f>
        <v>71</v>
      </c>
      <c r="I11" s="109">
        <f>JUVENILES!I31</f>
        <v>37</v>
      </c>
      <c r="J11" s="110">
        <f>JUVENILES!J31</f>
        <v>38</v>
      </c>
      <c r="K11" s="110">
        <f>JUVENILES!K31</f>
        <v>75</v>
      </c>
      <c r="L11" s="117">
        <f>JUVENILES!L31</f>
        <v>69</v>
      </c>
      <c r="M11" s="105">
        <f>JUVENILES!M31</f>
        <v>44</v>
      </c>
      <c r="N11" s="94">
        <f>JUVENILES!N31</f>
        <v>41</v>
      </c>
      <c r="O11" s="94">
        <f>JUVENILES!O31</f>
        <v>85</v>
      </c>
      <c r="P11" s="100">
        <f>JUVENILES!P31</f>
        <v>79</v>
      </c>
      <c r="Q11" s="109">
        <f>JUVENILES!Q31</f>
        <v>219</v>
      </c>
      <c r="R11" s="117">
        <f>JUVENILES!R31</f>
        <v>237</v>
      </c>
      <c r="S11" s="98" t="s">
        <v>26</v>
      </c>
      <c r="T11" s="88"/>
    </row>
    <row r="12" spans="1:20" ht="18.75" customHeight="1" thickBot="1">
      <c r="A12" s="93"/>
      <c r="B12" s="94"/>
      <c r="C12" s="99"/>
      <c r="D12" s="100"/>
      <c r="E12" s="105"/>
      <c r="F12" s="94"/>
      <c r="G12" s="94"/>
      <c r="H12" s="95"/>
      <c r="I12" s="109"/>
      <c r="J12" s="110"/>
      <c r="K12" s="110"/>
      <c r="L12" s="111"/>
      <c r="M12" s="105"/>
      <c r="N12" s="94"/>
      <c r="O12" s="94"/>
      <c r="P12" s="95"/>
      <c r="Q12" s="115"/>
      <c r="R12" s="111"/>
      <c r="S12" s="98" t="s">
        <v>46</v>
      </c>
      <c r="T12" s="88"/>
    </row>
    <row r="13" spans="1:20" ht="20.100000000000001" customHeight="1" thickBot="1">
      <c r="A13" s="101"/>
      <c r="B13" s="102"/>
      <c r="C13" s="103"/>
      <c r="D13" s="104"/>
      <c r="E13" s="106"/>
      <c r="F13" s="102"/>
      <c r="G13" s="102"/>
      <c r="H13" s="107"/>
      <c r="I13" s="112"/>
      <c r="J13" s="113"/>
      <c r="K13" s="113"/>
      <c r="L13" s="114"/>
      <c r="M13" s="106"/>
      <c r="N13" s="102"/>
      <c r="O13" s="102"/>
      <c r="P13" s="107"/>
      <c r="Q13" s="116"/>
      <c r="R13" s="114"/>
      <c r="S13" s="98" t="s">
        <v>47</v>
      </c>
      <c r="T13" s="88"/>
    </row>
    <row r="14" spans="1:20" thickBot="1">
      <c r="C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T14" s="88"/>
    </row>
    <row r="15" spans="1:20" ht="16.5" thickBot="1">
      <c r="A15" s="336" t="str">
        <f>JUVENILES!A8</f>
        <v>CABALLEROS JUVENILES (CLASES  97 - 98 - 99  - 00 - 01 - 02 Y 03)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8"/>
      <c r="S15" s="86"/>
      <c r="T15" s="88"/>
    </row>
    <row r="16" spans="1:20" ht="16.5" thickBot="1">
      <c r="A16" s="90" t="s">
        <v>0</v>
      </c>
      <c r="B16" s="91" t="s">
        <v>10</v>
      </c>
      <c r="C16" s="92" t="s">
        <v>45</v>
      </c>
      <c r="D16" s="90" t="s">
        <v>1</v>
      </c>
      <c r="E16" s="90" t="s">
        <v>2</v>
      </c>
      <c r="F16" s="90" t="s">
        <v>3</v>
      </c>
      <c r="G16" s="90" t="s">
        <v>4</v>
      </c>
      <c r="H16" s="90" t="s">
        <v>5</v>
      </c>
      <c r="I16" s="108" t="s">
        <v>2</v>
      </c>
      <c r="J16" s="108" t="s">
        <v>3</v>
      </c>
      <c r="K16" s="108" t="s">
        <v>4</v>
      </c>
      <c r="L16" s="108" t="s">
        <v>5</v>
      </c>
      <c r="M16" s="90" t="s">
        <v>2</v>
      </c>
      <c r="N16" s="90" t="s">
        <v>3</v>
      </c>
      <c r="O16" s="90" t="s">
        <v>4</v>
      </c>
      <c r="P16" s="90" t="s">
        <v>5</v>
      </c>
      <c r="Q16" s="108" t="s">
        <v>16</v>
      </c>
      <c r="R16" s="108" t="s">
        <v>15</v>
      </c>
      <c r="S16" s="86"/>
      <c r="T16" s="88"/>
    </row>
    <row r="17" spans="1:20" ht="20.100000000000001" customHeight="1" thickBot="1">
      <c r="A17" s="93" t="str">
        <f>JUVENILES!A11</f>
        <v>LOUREIRO JUAN MARTIN</v>
      </c>
      <c r="B17" s="94" t="str">
        <f>JUVENILES!B11</f>
        <v>PARAISO</v>
      </c>
      <c r="C17" s="99">
        <f>JUVENILES!C11</f>
        <v>37673</v>
      </c>
      <c r="D17" s="100">
        <f>JUVENILES!D11</f>
        <v>-5</v>
      </c>
      <c r="E17" s="105">
        <f>JUVENILES!E11</f>
        <v>36</v>
      </c>
      <c r="F17" s="94">
        <f>JUVENILES!F11</f>
        <v>36</v>
      </c>
      <c r="G17" s="94">
        <f>JUVENILES!G11</f>
        <v>72</v>
      </c>
      <c r="H17" s="100">
        <f>JUVENILES!H11</f>
        <v>77</v>
      </c>
      <c r="I17" s="109">
        <f>JUVENILES!I11</f>
        <v>34</v>
      </c>
      <c r="J17" s="110">
        <f>JUVENILES!J11</f>
        <v>33</v>
      </c>
      <c r="K17" s="110">
        <f>JUVENILES!K11</f>
        <v>67</v>
      </c>
      <c r="L17" s="117">
        <f>JUVENILES!L11</f>
        <v>72</v>
      </c>
      <c r="M17" s="105">
        <f>JUVENILES!M11</f>
        <v>40</v>
      </c>
      <c r="N17" s="94">
        <f>JUVENILES!N11</f>
        <v>39</v>
      </c>
      <c r="O17" s="94">
        <f>JUVENILES!O11</f>
        <v>79</v>
      </c>
      <c r="P17" s="100">
        <f>JUVENILES!P11</f>
        <v>84</v>
      </c>
      <c r="Q17" s="109">
        <f>JUVENILES!Q11</f>
        <v>233</v>
      </c>
      <c r="R17" s="117">
        <f>JUVENILES!R11</f>
        <v>218</v>
      </c>
      <c r="S17" s="98" t="s">
        <v>25</v>
      </c>
      <c r="T17" s="88"/>
    </row>
    <row r="18" spans="1:20" ht="20.100000000000001" customHeight="1" thickBot="1">
      <c r="A18" s="93" t="str">
        <f>JUVENILES!A12</f>
        <v>NASSR TOMAS FRANCISCO</v>
      </c>
      <c r="B18" s="94" t="str">
        <f>JUVENILES!B12</f>
        <v>MDPGC</v>
      </c>
      <c r="C18" s="99">
        <f>JUVENILES!C12</f>
        <v>37079</v>
      </c>
      <c r="D18" s="100">
        <f>JUVENILES!D12</f>
        <v>0</v>
      </c>
      <c r="E18" s="105">
        <f>JUVENILES!E12</f>
        <v>34</v>
      </c>
      <c r="F18" s="94">
        <f>JUVENILES!F12</f>
        <v>37</v>
      </c>
      <c r="G18" s="94">
        <f>JUVENILES!G12</f>
        <v>71</v>
      </c>
      <c r="H18" s="100">
        <f>JUVENILES!H12</f>
        <v>71</v>
      </c>
      <c r="I18" s="109">
        <f>JUVENILES!I12</f>
        <v>41</v>
      </c>
      <c r="J18" s="110">
        <f>JUVENILES!J12</f>
        <v>35</v>
      </c>
      <c r="K18" s="110">
        <f>JUVENILES!K12</f>
        <v>76</v>
      </c>
      <c r="L18" s="117">
        <f>JUVENILES!L12</f>
        <v>76</v>
      </c>
      <c r="M18" s="105">
        <f>JUVENILES!M12</f>
        <v>36</v>
      </c>
      <c r="N18" s="94">
        <f>JUVENILES!N12</f>
        <v>36</v>
      </c>
      <c r="O18" s="94">
        <f>JUVENILES!O12</f>
        <v>72</v>
      </c>
      <c r="P18" s="100">
        <f>JUVENILES!P12</f>
        <v>72</v>
      </c>
      <c r="Q18" s="109">
        <f>JUVENILES!Q12</f>
        <v>219</v>
      </c>
      <c r="R18" s="117">
        <f>JUVENILES!R12</f>
        <v>219</v>
      </c>
      <c r="S18" s="98" t="s">
        <v>26</v>
      </c>
      <c r="T18" s="88"/>
    </row>
    <row r="19" spans="1:20" ht="18.75" customHeight="1" thickBot="1">
      <c r="A19" s="93"/>
      <c r="B19" s="94"/>
      <c r="C19" s="99"/>
      <c r="D19" s="100"/>
      <c r="E19" s="105"/>
      <c r="F19" s="94"/>
      <c r="G19" s="94"/>
      <c r="H19" s="95"/>
      <c r="I19" s="109"/>
      <c r="J19" s="110"/>
      <c r="K19" s="110"/>
      <c r="L19" s="111"/>
      <c r="M19" s="105"/>
      <c r="N19" s="94"/>
      <c r="O19" s="94"/>
      <c r="P19" s="95"/>
      <c r="Q19" s="115"/>
      <c r="R19" s="111"/>
      <c r="S19" s="98" t="s">
        <v>46</v>
      </c>
      <c r="T19" s="88"/>
    </row>
    <row r="20" spans="1:20" ht="20.100000000000001" customHeight="1" thickBot="1">
      <c r="A20" s="101"/>
      <c r="B20" s="102"/>
      <c r="C20" s="103"/>
      <c r="D20" s="104"/>
      <c r="E20" s="106"/>
      <c r="F20" s="102"/>
      <c r="G20" s="102"/>
      <c r="H20" s="107"/>
      <c r="I20" s="112"/>
      <c r="J20" s="113"/>
      <c r="K20" s="113"/>
      <c r="L20" s="114"/>
      <c r="M20" s="106"/>
      <c r="N20" s="102"/>
      <c r="O20" s="102"/>
      <c r="P20" s="107"/>
      <c r="Q20" s="116"/>
      <c r="R20" s="114"/>
      <c r="S20" s="98" t="s">
        <v>47</v>
      </c>
      <c r="T20" s="88"/>
    </row>
    <row r="21" spans="1:20" ht="16.5" thickBot="1"/>
    <row r="22" spans="1:20" ht="16.5" thickBot="1">
      <c r="A22" s="336" t="e">
        <f>MENORES!#REF!</f>
        <v>#REF!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8"/>
      <c r="S22" s="86"/>
      <c r="T22" s="88"/>
    </row>
    <row r="23" spans="1:20" ht="16.5" thickBot="1">
      <c r="A23" s="90" t="s">
        <v>6</v>
      </c>
      <c r="B23" s="91" t="s">
        <v>10</v>
      </c>
      <c r="C23" s="92" t="s">
        <v>45</v>
      </c>
      <c r="D23" s="90" t="s">
        <v>1</v>
      </c>
      <c r="E23" s="90" t="s">
        <v>2</v>
      </c>
      <c r="F23" s="90" t="s">
        <v>3</v>
      </c>
      <c r="G23" s="90" t="s">
        <v>4</v>
      </c>
      <c r="H23" s="90" t="s">
        <v>5</v>
      </c>
      <c r="I23" s="108" t="s">
        <v>2</v>
      </c>
      <c r="J23" s="108" t="s">
        <v>3</v>
      </c>
      <c r="K23" s="108" t="s">
        <v>4</v>
      </c>
      <c r="L23" s="108" t="s">
        <v>5</v>
      </c>
      <c r="M23" s="90" t="s">
        <v>2</v>
      </c>
      <c r="N23" s="90" t="s">
        <v>3</v>
      </c>
      <c r="O23" s="90" t="s">
        <v>4</v>
      </c>
      <c r="P23" s="90" t="s">
        <v>5</v>
      </c>
      <c r="Q23" s="108" t="s">
        <v>16</v>
      </c>
      <c r="R23" s="108" t="s">
        <v>15</v>
      </c>
      <c r="S23" s="86"/>
      <c r="T23" s="88"/>
    </row>
    <row r="24" spans="1:20" ht="20.100000000000001" customHeight="1" thickBot="1">
      <c r="A24" s="93" t="e">
        <f>MENORES!#REF!</f>
        <v>#REF!</v>
      </c>
      <c r="B24" s="94" t="e">
        <f>MENORES!#REF!</f>
        <v>#REF!</v>
      </c>
      <c r="C24" s="99" t="e">
        <f>MENORES!#REF!</f>
        <v>#REF!</v>
      </c>
      <c r="D24" s="100" t="e">
        <f>MENORES!#REF!</f>
        <v>#REF!</v>
      </c>
      <c r="E24" s="105" t="e">
        <f>MENORES!#REF!</f>
        <v>#REF!</v>
      </c>
      <c r="F24" s="94" t="e">
        <f>MENORES!#REF!</f>
        <v>#REF!</v>
      </c>
      <c r="G24" s="94" t="e">
        <f>MENORES!#REF!</f>
        <v>#REF!</v>
      </c>
      <c r="H24" s="100" t="e">
        <f>MENORES!#REF!</f>
        <v>#REF!</v>
      </c>
      <c r="I24" s="109" t="e">
        <f>MENORES!#REF!</f>
        <v>#REF!</v>
      </c>
      <c r="J24" s="110" t="e">
        <f>MENORES!#REF!</f>
        <v>#REF!</v>
      </c>
      <c r="K24" s="110" t="e">
        <f>MENORES!#REF!</f>
        <v>#REF!</v>
      </c>
      <c r="L24" s="117" t="e">
        <f>MENORES!#REF!</f>
        <v>#REF!</v>
      </c>
      <c r="M24" s="105" t="e">
        <f>MENORES!#REF!</f>
        <v>#REF!</v>
      </c>
      <c r="N24" s="94" t="e">
        <f>MENORES!#REF!</f>
        <v>#REF!</v>
      </c>
      <c r="O24" s="94" t="e">
        <f>MENORES!#REF!</f>
        <v>#REF!</v>
      </c>
      <c r="P24" s="100" t="e">
        <f>MENORES!#REF!</f>
        <v>#REF!</v>
      </c>
      <c r="Q24" s="109" t="e">
        <f>MENORES!#REF!</f>
        <v>#REF!</v>
      </c>
      <c r="R24" s="117" t="e">
        <f>MENORES!#REF!</f>
        <v>#REF!</v>
      </c>
      <c r="S24" s="98" t="s">
        <v>25</v>
      </c>
      <c r="T24" s="88"/>
    </row>
    <row r="25" spans="1:20" ht="20.100000000000001" customHeight="1" thickBot="1">
      <c r="A25" s="93" t="e">
        <f>MENORES!#REF!</f>
        <v>#REF!</v>
      </c>
      <c r="B25" s="94" t="e">
        <f>MENORES!#REF!</f>
        <v>#REF!</v>
      </c>
      <c r="C25" s="99" t="e">
        <f>MENORES!#REF!</f>
        <v>#REF!</v>
      </c>
      <c r="D25" s="100" t="e">
        <f>MENORES!#REF!</f>
        <v>#REF!</v>
      </c>
      <c r="E25" s="105" t="e">
        <f>MENORES!#REF!</f>
        <v>#REF!</v>
      </c>
      <c r="F25" s="94" t="e">
        <f>MENORES!#REF!</f>
        <v>#REF!</v>
      </c>
      <c r="G25" s="94" t="e">
        <f>MENORES!#REF!</f>
        <v>#REF!</v>
      </c>
      <c r="H25" s="100" t="e">
        <f>MENORES!#REF!</f>
        <v>#REF!</v>
      </c>
      <c r="I25" s="109" t="e">
        <f>MENORES!#REF!</f>
        <v>#REF!</v>
      </c>
      <c r="J25" s="110" t="e">
        <f>MENORES!#REF!</f>
        <v>#REF!</v>
      </c>
      <c r="K25" s="110" t="e">
        <f>MENORES!#REF!</f>
        <v>#REF!</v>
      </c>
      <c r="L25" s="117" t="e">
        <f>MENORES!#REF!</f>
        <v>#REF!</v>
      </c>
      <c r="M25" s="105" t="e">
        <f>MENORES!#REF!</f>
        <v>#REF!</v>
      </c>
      <c r="N25" s="94" t="e">
        <f>MENORES!#REF!</f>
        <v>#REF!</v>
      </c>
      <c r="O25" s="94" t="e">
        <f>MENORES!#REF!</f>
        <v>#REF!</v>
      </c>
      <c r="P25" s="100" t="e">
        <f>MENORES!#REF!</f>
        <v>#REF!</v>
      </c>
      <c r="Q25" s="109" t="e">
        <f>MENORES!#REF!</f>
        <v>#REF!</v>
      </c>
      <c r="R25" s="117" t="e">
        <f>MENORES!#REF!</f>
        <v>#REF!</v>
      </c>
      <c r="S25" s="98" t="s">
        <v>26</v>
      </c>
      <c r="T25" s="88"/>
    </row>
    <row r="26" spans="1:20" ht="18.75" customHeight="1" thickBot="1">
      <c r="A26" s="93"/>
      <c r="B26" s="94"/>
      <c r="C26" s="99"/>
      <c r="D26" s="100"/>
      <c r="E26" s="105"/>
      <c r="F26" s="94"/>
      <c r="G26" s="94"/>
      <c r="H26" s="95"/>
      <c r="I26" s="109"/>
      <c r="J26" s="110"/>
      <c r="K26" s="110"/>
      <c r="L26" s="111"/>
      <c r="M26" s="105"/>
      <c r="N26" s="94"/>
      <c r="O26" s="94"/>
      <c r="P26" s="95"/>
      <c r="Q26" s="115"/>
      <c r="R26" s="111"/>
      <c r="S26" s="98" t="s">
        <v>46</v>
      </c>
      <c r="T26" s="88"/>
    </row>
    <row r="27" spans="1:20" ht="20.100000000000001" customHeight="1" thickBot="1">
      <c r="A27" s="101"/>
      <c r="B27" s="102"/>
      <c r="C27" s="103"/>
      <c r="D27" s="104"/>
      <c r="E27" s="106"/>
      <c r="F27" s="102"/>
      <c r="G27" s="102"/>
      <c r="H27" s="107"/>
      <c r="I27" s="112"/>
      <c r="J27" s="113"/>
      <c r="K27" s="113"/>
      <c r="L27" s="114"/>
      <c r="M27" s="106"/>
      <c r="N27" s="102"/>
      <c r="O27" s="102"/>
      <c r="P27" s="107"/>
      <c r="Q27" s="116"/>
      <c r="R27" s="114"/>
      <c r="S27" s="98" t="s">
        <v>47</v>
      </c>
      <c r="T27" s="88"/>
    </row>
    <row r="28" spans="1:20" ht="16.5" thickBot="1"/>
    <row r="29" spans="1:20" ht="16.5" thickBot="1">
      <c r="A29" s="336" t="str">
        <f>MENORES!A8</f>
        <v>CABALLEROS MENORES ( CLASES  04 - 05 Y 06 )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8"/>
      <c r="S29" s="86"/>
      <c r="T29" s="88"/>
    </row>
    <row r="30" spans="1:20" ht="16.5" thickBot="1">
      <c r="A30" s="90" t="s">
        <v>0</v>
      </c>
      <c r="B30" s="91" t="s">
        <v>10</v>
      </c>
      <c r="C30" s="92" t="s">
        <v>45</v>
      </c>
      <c r="D30" s="90" t="s">
        <v>1</v>
      </c>
      <c r="E30" s="90" t="s">
        <v>2</v>
      </c>
      <c r="F30" s="90" t="s">
        <v>3</v>
      </c>
      <c r="G30" s="90" t="s">
        <v>4</v>
      </c>
      <c r="H30" s="90" t="s">
        <v>5</v>
      </c>
      <c r="I30" s="108" t="s">
        <v>2</v>
      </c>
      <c r="J30" s="108" t="s">
        <v>3</v>
      </c>
      <c r="K30" s="108" t="s">
        <v>4</v>
      </c>
      <c r="L30" s="108" t="s">
        <v>5</v>
      </c>
      <c r="M30" s="90" t="s">
        <v>2</v>
      </c>
      <c r="N30" s="90" t="s">
        <v>3</v>
      </c>
      <c r="O30" s="90" t="s">
        <v>4</v>
      </c>
      <c r="P30" s="90" t="s">
        <v>5</v>
      </c>
      <c r="Q30" s="108" t="s">
        <v>16</v>
      </c>
      <c r="R30" s="108" t="s">
        <v>15</v>
      </c>
      <c r="S30" s="86"/>
      <c r="T30" s="88"/>
    </row>
    <row r="31" spans="1:20" ht="20.100000000000001" customHeight="1" thickBot="1">
      <c r="A31" s="93" t="str">
        <f>'MEN 15'!A11</f>
        <v>GIMENEZ QUIROGA GONZALO</v>
      </c>
      <c r="B31" s="94" t="str">
        <f>'MEN 15'!B11</f>
        <v>NGC</v>
      </c>
      <c r="C31" s="99">
        <f>'MEN 15'!C11</f>
        <v>39105</v>
      </c>
      <c r="D31" s="100">
        <f>'MEN 15'!D11</f>
        <v>4</v>
      </c>
      <c r="E31" s="105">
        <f>'MEN 15'!E11</f>
        <v>40</v>
      </c>
      <c r="F31" s="94">
        <f>'MEN 15'!F11</f>
        <v>38</v>
      </c>
      <c r="G31" s="94">
        <f>'MEN 15'!G11</f>
        <v>78</v>
      </c>
      <c r="H31" s="100">
        <f>'MEN 15'!H11</f>
        <v>74</v>
      </c>
      <c r="I31" s="109">
        <f>'MEN 15'!I11</f>
        <v>37</v>
      </c>
      <c r="J31" s="110">
        <f>'MEN 15'!J11</f>
        <v>39</v>
      </c>
      <c r="K31" s="110">
        <f>'MEN 15'!K11</f>
        <v>76</v>
      </c>
      <c r="L31" s="117">
        <f>'MEN 15'!L11</f>
        <v>72</v>
      </c>
      <c r="M31" s="105">
        <f>'MEN 15'!M11</f>
        <v>40</v>
      </c>
      <c r="N31" s="94">
        <f>'MEN 15'!N11</f>
        <v>41</v>
      </c>
      <c r="O31" s="94">
        <f>'MEN 15'!O11</f>
        <v>81</v>
      </c>
      <c r="P31" s="100">
        <f>'MEN 15'!P11</f>
        <v>77</v>
      </c>
      <c r="Q31" s="109">
        <f>'MEN 15'!Q11</f>
        <v>223</v>
      </c>
      <c r="R31" s="117">
        <f>'MEN 15'!R11</f>
        <v>235</v>
      </c>
      <c r="S31" s="98" t="s">
        <v>25</v>
      </c>
      <c r="T31" s="88"/>
    </row>
    <row r="32" spans="1:20" ht="20.100000000000001" customHeight="1" thickBot="1">
      <c r="A32" s="93" t="str">
        <f>'MEN 15'!A12</f>
        <v>PORTA ARAOZ JEREMIAS</v>
      </c>
      <c r="B32" s="94" t="str">
        <f>'MEN 15'!B12</f>
        <v>SAN ISIDRO GC</v>
      </c>
      <c r="C32" s="99">
        <f>'MEN 15'!C12</f>
        <v>39632</v>
      </c>
      <c r="D32" s="100">
        <f>'MEN 15'!D12</f>
        <v>1</v>
      </c>
      <c r="E32" s="105">
        <f>'MEN 15'!E12</f>
        <v>43</v>
      </c>
      <c r="F32" s="94">
        <f>'MEN 15'!F12</f>
        <v>38</v>
      </c>
      <c r="G32" s="94">
        <f>'MEN 15'!G12</f>
        <v>81</v>
      </c>
      <c r="H32" s="100">
        <f>'MEN 15'!H12</f>
        <v>80</v>
      </c>
      <c r="I32" s="109">
        <f>'MEN 15'!I12</f>
        <v>38</v>
      </c>
      <c r="J32" s="110">
        <f>'MEN 15'!J12</f>
        <v>41</v>
      </c>
      <c r="K32" s="110">
        <f>'MEN 15'!K12</f>
        <v>79</v>
      </c>
      <c r="L32" s="117">
        <f>'MEN 15'!L12</f>
        <v>78</v>
      </c>
      <c r="M32" s="105">
        <f>'MEN 15'!M12</f>
        <v>37</v>
      </c>
      <c r="N32" s="94">
        <f>'MEN 15'!N12</f>
        <v>40</v>
      </c>
      <c r="O32" s="94">
        <f>'MEN 15'!O12</f>
        <v>77</v>
      </c>
      <c r="P32" s="100">
        <f>'MEN 15'!P12</f>
        <v>76</v>
      </c>
      <c r="Q32" s="109">
        <f>'MEN 15'!Q12</f>
        <v>234</v>
      </c>
      <c r="R32" s="117">
        <f>'MEN 15'!R12</f>
        <v>237</v>
      </c>
      <c r="S32" s="98" t="s">
        <v>26</v>
      </c>
      <c r="T32" s="88"/>
    </row>
    <row r="33" spans="1:20" ht="18.75" customHeight="1" thickBot="1">
      <c r="A33" s="93"/>
      <c r="B33" s="94"/>
      <c r="C33" s="99"/>
      <c r="D33" s="100"/>
      <c r="E33" s="105"/>
      <c r="F33" s="94"/>
      <c r="G33" s="94"/>
      <c r="H33" s="95"/>
      <c r="I33" s="109"/>
      <c r="J33" s="110"/>
      <c r="K33" s="110"/>
      <c r="L33" s="111"/>
      <c r="M33" s="105"/>
      <c r="N33" s="94"/>
      <c r="O33" s="94"/>
      <c r="P33" s="95"/>
      <c r="Q33" s="115"/>
      <c r="R33" s="111"/>
      <c r="S33" s="98" t="s">
        <v>46</v>
      </c>
      <c r="T33" s="88"/>
    </row>
    <row r="34" spans="1:20" ht="20.100000000000001" customHeight="1" thickBot="1">
      <c r="A34" s="101"/>
      <c r="B34" s="102"/>
      <c r="C34" s="103"/>
      <c r="D34" s="104"/>
      <c r="E34" s="106"/>
      <c r="F34" s="102"/>
      <c r="G34" s="102"/>
      <c r="H34" s="107"/>
      <c r="I34" s="112"/>
      <c r="J34" s="113"/>
      <c r="K34" s="113"/>
      <c r="L34" s="114"/>
      <c r="M34" s="106"/>
      <c r="N34" s="102"/>
      <c r="O34" s="102"/>
      <c r="P34" s="107"/>
      <c r="Q34" s="116"/>
      <c r="R34" s="114"/>
      <c r="S34" s="98" t="s">
        <v>47</v>
      </c>
      <c r="T34" s="88"/>
    </row>
    <row r="35" spans="1:20" ht="16.5" thickBot="1"/>
    <row r="36" spans="1:20" ht="16.5" thickBot="1">
      <c r="A36" s="336" t="str">
        <f>'MEN 15'!A71:R71</f>
        <v>DAMAS MENORES DE 15 AÑOS ( CLASES 07 Y POSTERIORES )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8"/>
      <c r="S36" s="86"/>
      <c r="T36" s="88"/>
    </row>
    <row r="37" spans="1:20" ht="16.5" thickBot="1">
      <c r="A37" s="90" t="s">
        <v>6</v>
      </c>
      <c r="B37" s="91" t="s">
        <v>10</v>
      </c>
      <c r="C37" s="92" t="s">
        <v>45</v>
      </c>
      <c r="D37" s="90" t="s">
        <v>1</v>
      </c>
      <c r="E37" s="90" t="s">
        <v>2</v>
      </c>
      <c r="F37" s="90" t="s">
        <v>3</v>
      </c>
      <c r="G37" s="90" t="s">
        <v>4</v>
      </c>
      <c r="H37" s="90" t="s">
        <v>5</v>
      </c>
      <c r="I37" s="108" t="s">
        <v>2</v>
      </c>
      <c r="J37" s="108" t="s">
        <v>3</v>
      </c>
      <c r="K37" s="108" t="s">
        <v>4</v>
      </c>
      <c r="L37" s="108" t="s">
        <v>5</v>
      </c>
      <c r="M37" s="90" t="s">
        <v>2</v>
      </c>
      <c r="N37" s="90" t="s">
        <v>3</v>
      </c>
      <c r="O37" s="90" t="s">
        <v>4</v>
      </c>
      <c r="P37" s="90" t="s">
        <v>5</v>
      </c>
      <c r="Q37" s="108" t="s">
        <v>16</v>
      </c>
      <c r="R37" s="108" t="s">
        <v>15</v>
      </c>
      <c r="S37" s="86"/>
      <c r="T37" s="88"/>
    </row>
    <row r="38" spans="1:20" ht="20.100000000000001" customHeight="1" thickBot="1">
      <c r="A38" s="93" t="str">
        <f>'MEN 15'!A74</f>
        <v>PEROTTI SANTAMARINA VICTORIA</v>
      </c>
      <c r="B38" s="94" t="str">
        <f>'MEN 15'!B74</f>
        <v>OLIVOS GC</v>
      </c>
      <c r="C38" s="99">
        <f>'MEN 15'!C74</f>
        <v>39286</v>
      </c>
      <c r="D38" s="100">
        <f>'MEN 15'!D74</f>
        <v>8</v>
      </c>
      <c r="E38" s="105">
        <f>'MEN 15'!E74</f>
        <v>41</v>
      </c>
      <c r="F38" s="94">
        <f>'MEN 15'!F74</f>
        <v>39</v>
      </c>
      <c r="G38" s="94">
        <f>'MEN 15'!G74</f>
        <v>80</v>
      </c>
      <c r="H38" s="100">
        <f>'MEN 15'!H74</f>
        <v>72</v>
      </c>
      <c r="I38" s="109">
        <f>'MEN 15'!I74</f>
        <v>40</v>
      </c>
      <c r="J38" s="110">
        <f>'MEN 15'!J74</f>
        <v>39</v>
      </c>
      <c r="K38" s="110">
        <f>'MEN 15'!K74</f>
        <v>79</v>
      </c>
      <c r="L38" s="117">
        <f>'MEN 15'!L74</f>
        <v>71</v>
      </c>
      <c r="M38" s="105">
        <f>'MEN 15'!M74</f>
        <v>42</v>
      </c>
      <c r="N38" s="94">
        <f>'MEN 15'!N74</f>
        <v>46</v>
      </c>
      <c r="O38" s="94">
        <f>'MEN 15'!O74</f>
        <v>88</v>
      </c>
      <c r="P38" s="100">
        <f>'MEN 15'!P74</f>
        <v>80</v>
      </c>
      <c r="Q38" s="109">
        <f>'MEN 15'!Q74</f>
        <v>223</v>
      </c>
      <c r="R38" s="117">
        <f>'MEN 15'!R74</f>
        <v>247</v>
      </c>
      <c r="S38" s="98" t="s">
        <v>25</v>
      </c>
      <c r="T38" s="88"/>
    </row>
    <row r="39" spans="1:20" ht="20.100000000000001" customHeight="1" thickBot="1">
      <c r="A39" s="93" t="str">
        <f>'MEN 15'!A75</f>
        <v xml:space="preserve">GIORDANI MILAGROS </v>
      </c>
      <c r="B39" s="94" t="str">
        <f>'MEN 15'!B75</f>
        <v>LOS LAGARTOS C.C.</v>
      </c>
      <c r="C39" s="99">
        <f>'MEN 15'!C75</f>
        <v>39283</v>
      </c>
      <c r="D39" s="100">
        <f>'MEN 15'!D75</f>
        <v>9</v>
      </c>
      <c r="E39" s="105">
        <f>'MEN 15'!E75</f>
        <v>37</v>
      </c>
      <c r="F39" s="94">
        <f>'MEN 15'!F75</f>
        <v>46</v>
      </c>
      <c r="G39" s="94">
        <f>'MEN 15'!G75</f>
        <v>83</v>
      </c>
      <c r="H39" s="100">
        <f>'MEN 15'!H75</f>
        <v>74</v>
      </c>
      <c r="I39" s="109">
        <f>'MEN 15'!I75</f>
        <v>35</v>
      </c>
      <c r="J39" s="110">
        <f>'MEN 15'!J75</f>
        <v>46</v>
      </c>
      <c r="K39" s="110">
        <f>'MEN 15'!K75</f>
        <v>81</v>
      </c>
      <c r="L39" s="117">
        <f>'MEN 15'!L75</f>
        <v>72</v>
      </c>
      <c r="M39" s="105">
        <f>'MEN 15'!M75</f>
        <v>43</v>
      </c>
      <c r="N39" s="94">
        <f>'MEN 15'!N75</f>
        <v>41</v>
      </c>
      <c r="O39" s="94">
        <f>'MEN 15'!O75</f>
        <v>84</v>
      </c>
      <c r="P39" s="100">
        <f>'MEN 15'!P75</f>
        <v>75</v>
      </c>
      <c r="Q39" s="109">
        <f>'MEN 15'!Q75</f>
        <v>221</v>
      </c>
      <c r="R39" s="117">
        <f>'MEN 15'!R75</f>
        <v>248</v>
      </c>
      <c r="S39" s="98" t="s">
        <v>26</v>
      </c>
      <c r="T39" s="88"/>
    </row>
    <row r="40" spans="1:20" ht="18.75" customHeight="1" thickBot="1">
      <c r="A40" s="93"/>
      <c r="B40" s="94"/>
      <c r="C40" s="99"/>
      <c r="D40" s="100"/>
      <c r="E40" s="105"/>
      <c r="F40" s="94"/>
      <c r="G40" s="94"/>
      <c r="H40" s="95"/>
      <c r="I40" s="109"/>
      <c r="J40" s="110"/>
      <c r="K40" s="110"/>
      <c r="L40" s="111"/>
      <c r="M40" s="105"/>
      <c r="N40" s="94"/>
      <c r="O40" s="94"/>
      <c r="P40" s="95"/>
      <c r="Q40" s="115"/>
      <c r="R40" s="111"/>
      <c r="S40" s="98" t="s">
        <v>46</v>
      </c>
      <c r="T40" s="88"/>
    </row>
    <row r="41" spans="1:20" ht="20.100000000000001" customHeight="1" thickBot="1">
      <c r="A41" s="101"/>
      <c r="B41" s="102"/>
      <c r="C41" s="103"/>
      <c r="D41" s="104"/>
      <c r="E41" s="106"/>
      <c r="F41" s="102"/>
      <c r="G41" s="102"/>
      <c r="H41" s="107"/>
      <c r="I41" s="112"/>
      <c r="J41" s="113"/>
      <c r="K41" s="113"/>
      <c r="L41" s="114"/>
      <c r="M41" s="106"/>
      <c r="N41" s="102"/>
      <c r="O41" s="102"/>
      <c r="P41" s="107"/>
      <c r="Q41" s="116"/>
      <c r="R41" s="114"/>
      <c r="S41" s="98" t="s">
        <v>47</v>
      </c>
      <c r="T41" s="88"/>
    </row>
    <row r="42" spans="1:20" ht="16.5" thickBot="1"/>
    <row r="43" spans="1:20" ht="16.5" thickBot="1">
      <c r="A43" s="336" t="str">
        <f>'MEN 15'!A8:R8</f>
        <v>CABALLEROS MENORES DE 15 AÑOS ( CLASES 07 Y Posteriores )</v>
      </c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8"/>
      <c r="S43" s="86"/>
      <c r="T43" s="88"/>
    </row>
    <row r="44" spans="1:20" ht="16.5" thickBot="1">
      <c r="A44" s="90" t="s">
        <v>0</v>
      </c>
      <c r="B44" s="91" t="s">
        <v>10</v>
      </c>
      <c r="C44" s="92" t="s">
        <v>45</v>
      </c>
      <c r="D44" s="90" t="s">
        <v>1</v>
      </c>
      <c r="E44" s="90" t="s">
        <v>2</v>
      </c>
      <c r="F44" s="90" t="s">
        <v>3</v>
      </c>
      <c r="G44" s="90" t="s">
        <v>4</v>
      </c>
      <c r="H44" s="90" t="s">
        <v>5</v>
      </c>
      <c r="I44" s="108" t="s">
        <v>2</v>
      </c>
      <c r="J44" s="108" t="s">
        <v>3</v>
      </c>
      <c r="K44" s="108" t="s">
        <v>4</v>
      </c>
      <c r="L44" s="108" t="s">
        <v>5</v>
      </c>
      <c r="M44" s="90" t="s">
        <v>2</v>
      </c>
      <c r="N44" s="90" t="s">
        <v>3</v>
      </c>
      <c r="O44" s="90" t="s">
        <v>4</v>
      </c>
      <c r="P44" s="90" t="s">
        <v>5</v>
      </c>
      <c r="Q44" s="108" t="s">
        <v>16</v>
      </c>
      <c r="R44" s="108" t="s">
        <v>15</v>
      </c>
      <c r="S44" s="86"/>
      <c r="T44" s="88"/>
    </row>
    <row r="45" spans="1:20" ht="20.100000000000001" customHeight="1" thickBot="1">
      <c r="A45" s="93" t="str">
        <f>'MEN 15'!A11</f>
        <v>GIMENEZ QUIROGA GONZALO</v>
      </c>
      <c r="B45" s="94" t="str">
        <f>'MEN 15'!B11</f>
        <v>NGC</v>
      </c>
      <c r="C45" s="99">
        <f>'MEN 15'!C11</f>
        <v>39105</v>
      </c>
      <c r="D45" s="100">
        <f>'MEN 15'!D11</f>
        <v>4</v>
      </c>
      <c r="E45" s="105">
        <f>'MEN 15'!E11</f>
        <v>40</v>
      </c>
      <c r="F45" s="94">
        <f>'MEN 15'!F11</f>
        <v>38</v>
      </c>
      <c r="G45" s="94">
        <f>'MEN 15'!G11</f>
        <v>78</v>
      </c>
      <c r="H45" s="100">
        <f>'MEN 15'!H11</f>
        <v>74</v>
      </c>
      <c r="I45" s="109">
        <f>'MEN 15'!I11</f>
        <v>37</v>
      </c>
      <c r="J45" s="110">
        <f>'MEN 15'!J11</f>
        <v>39</v>
      </c>
      <c r="K45" s="110">
        <f>'MEN 15'!K11</f>
        <v>76</v>
      </c>
      <c r="L45" s="117">
        <f>'MEN 15'!L11</f>
        <v>72</v>
      </c>
      <c r="M45" s="105">
        <f>'MEN 15'!M11</f>
        <v>40</v>
      </c>
      <c r="N45" s="94">
        <f>'MEN 15'!N11</f>
        <v>41</v>
      </c>
      <c r="O45" s="94">
        <f>'MEN 15'!O11</f>
        <v>81</v>
      </c>
      <c r="P45" s="100">
        <f>'MEN 15'!P11</f>
        <v>77</v>
      </c>
      <c r="Q45" s="109">
        <f>'MEN 15'!Q11</f>
        <v>223</v>
      </c>
      <c r="R45" s="117">
        <f>'MEN 15'!R11</f>
        <v>235</v>
      </c>
      <c r="S45" s="98" t="s">
        <v>25</v>
      </c>
      <c r="T45" s="88"/>
    </row>
    <row r="46" spans="1:20" ht="20.100000000000001" customHeight="1" thickBot="1">
      <c r="A46" s="93" t="str">
        <f>'MEN 15'!A12</f>
        <v>PORTA ARAOZ JEREMIAS</v>
      </c>
      <c r="B46" s="94" t="str">
        <f>'MEN 15'!B12</f>
        <v>SAN ISIDRO GC</v>
      </c>
      <c r="C46" s="99">
        <f>'MEN 15'!C12</f>
        <v>39632</v>
      </c>
      <c r="D46" s="100">
        <f>'MEN 15'!D12</f>
        <v>1</v>
      </c>
      <c r="E46" s="105">
        <f>'MEN 15'!E12</f>
        <v>43</v>
      </c>
      <c r="F46" s="94">
        <f>'MEN 15'!F12</f>
        <v>38</v>
      </c>
      <c r="G46" s="94">
        <f>'MEN 15'!G12</f>
        <v>81</v>
      </c>
      <c r="H46" s="100">
        <f>'MEN 15'!H12</f>
        <v>80</v>
      </c>
      <c r="I46" s="109">
        <f>'MEN 15'!I12</f>
        <v>38</v>
      </c>
      <c r="J46" s="110">
        <f>'MEN 15'!J12</f>
        <v>41</v>
      </c>
      <c r="K46" s="110">
        <f>'MEN 15'!K12</f>
        <v>79</v>
      </c>
      <c r="L46" s="117">
        <f>'MEN 15'!L12</f>
        <v>78</v>
      </c>
      <c r="M46" s="105">
        <f>'MEN 15'!M12</f>
        <v>37</v>
      </c>
      <c r="N46" s="94">
        <f>'MEN 15'!N12</f>
        <v>40</v>
      </c>
      <c r="O46" s="94">
        <f>'MEN 15'!O12</f>
        <v>77</v>
      </c>
      <c r="P46" s="100">
        <f>'MEN 15'!P12</f>
        <v>76</v>
      </c>
      <c r="Q46" s="109">
        <f>'MEN 15'!Q12</f>
        <v>234</v>
      </c>
      <c r="R46" s="117">
        <f>'MEN 15'!R12</f>
        <v>237</v>
      </c>
      <c r="S46" s="98" t="s">
        <v>26</v>
      </c>
      <c r="T46" s="88"/>
    </row>
    <row r="47" spans="1:20" ht="18.75" customHeight="1" thickBot="1">
      <c r="A47" s="93"/>
      <c r="B47" s="94"/>
      <c r="C47" s="99"/>
      <c r="D47" s="100"/>
      <c r="E47" s="105"/>
      <c r="F47" s="94"/>
      <c r="G47" s="94"/>
      <c r="H47" s="95"/>
      <c r="I47" s="109"/>
      <c r="J47" s="110"/>
      <c r="K47" s="110"/>
      <c r="L47" s="111"/>
      <c r="M47" s="105"/>
      <c r="N47" s="94"/>
      <c r="O47" s="94"/>
      <c r="P47" s="95"/>
      <c r="Q47" s="115"/>
      <c r="R47" s="111"/>
      <c r="S47" s="98" t="s">
        <v>46</v>
      </c>
      <c r="T47" s="88"/>
    </row>
    <row r="48" spans="1:20" ht="20.100000000000001" customHeight="1" thickBot="1">
      <c r="A48" s="101"/>
      <c r="B48" s="102"/>
      <c r="C48" s="103"/>
      <c r="D48" s="104"/>
      <c r="E48" s="106"/>
      <c r="F48" s="102"/>
      <c r="G48" s="102"/>
      <c r="H48" s="107"/>
      <c r="I48" s="112"/>
      <c r="J48" s="113"/>
      <c r="K48" s="113"/>
      <c r="L48" s="114"/>
      <c r="M48" s="106"/>
      <c r="N48" s="102"/>
      <c r="O48" s="102"/>
      <c r="P48" s="107"/>
      <c r="Q48" s="116"/>
      <c r="R48" s="114"/>
      <c r="S48" s="98" t="s">
        <v>47</v>
      </c>
      <c r="T48" s="88"/>
    </row>
    <row r="49" spans="1:20" ht="16.5" thickBot="1"/>
    <row r="50" spans="1:20" ht="16.5" thickBot="1">
      <c r="A50" s="336" t="str">
        <f>'MEN 13'!A8:R8</f>
        <v>CABALLEROS MENORES DE 13 AÑOS ( CLASES 08 Y POSTERIORES )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8"/>
      <c r="S50" s="86"/>
      <c r="T50" s="88"/>
    </row>
    <row r="51" spans="1:20" ht="16.5" thickBot="1">
      <c r="A51" s="90" t="s">
        <v>0</v>
      </c>
      <c r="B51" s="91" t="s">
        <v>10</v>
      </c>
      <c r="C51" s="92" t="s">
        <v>45</v>
      </c>
      <c r="D51" s="90" t="s">
        <v>1</v>
      </c>
      <c r="E51" s="90" t="s">
        <v>2</v>
      </c>
      <c r="F51" s="90" t="s">
        <v>3</v>
      </c>
      <c r="G51" s="90" t="s">
        <v>4</v>
      </c>
      <c r="H51" s="90" t="s">
        <v>5</v>
      </c>
      <c r="I51" s="108" t="s">
        <v>2</v>
      </c>
      <c r="J51" s="108" t="s">
        <v>3</v>
      </c>
      <c r="K51" s="108" t="s">
        <v>4</v>
      </c>
      <c r="L51" s="108" t="s">
        <v>5</v>
      </c>
      <c r="M51" s="90" t="s">
        <v>2</v>
      </c>
      <c r="N51" s="90" t="s">
        <v>3</v>
      </c>
      <c r="O51" s="90" t="s">
        <v>4</v>
      </c>
      <c r="P51" s="90" t="s">
        <v>5</v>
      </c>
      <c r="Q51" s="108" t="s">
        <v>16</v>
      </c>
      <c r="R51" s="108" t="s">
        <v>15</v>
      </c>
      <c r="S51" s="86"/>
      <c r="T51" s="88"/>
    </row>
    <row r="52" spans="1:20" ht="20.100000000000001" customHeight="1" thickBot="1">
      <c r="A52" s="93" t="str">
        <f>'MEN 13'!A11</f>
        <v>SANTA CRUZ JOSE</v>
      </c>
      <c r="B52" s="94" t="str">
        <f>'MEN 13'!B11</f>
        <v>JOCKEY CLUB ROSARIO</v>
      </c>
      <c r="C52" s="99">
        <f>'MEN 13'!C11</f>
        <v>40014</v>
      </c>
      <c r="D52" s="100">
        <f>'MEN 13'!D11</f>
        <v>10</v>
      </c>
      <c r="E52" s="105">
        <f>'MEN 13'!E11</f>
        <v>40</v>
      </c>
      <c r="F52" s="94">
        <f>'MEN 13'!F11</f>
        <v>41</v>
      </c>
      <c r="G52" s="94">
        <f>'MEN 13'!G11</f>
        <v>81</v>
      </c>
      <c r="H52" s="100">
        <f>'MEN 13'!H11</f>
        <v>71</v>
      </c>
      <c r="I52" s="109">
        <f>'MEN 13'!I11</f>
        <v>42</v>
      </c>
      <c r="J52" s="110">
        <f>'MEN 13'!J11</f>
        <v>41</v>
      </c>
      <c r="K52" s="110">
        <f>'MEN 13'!K11</f>
        <v>83</v>
      </c>
      <c r="L52" s="117">
        <f>'MEN 13'!L11</f>
        <v>73</v>
      </c>
      <c r="M52" s="105">
        <f>'MEN 13'!M11</f>
        <v>40</v>
      </c>
      <c r="N52" s="94">
        <f>'MEN 13'!N11</f>
        <v>42</v>
      </c>
      <c r="O52" s="94">
        <f>'MEN 13'!O11</f>
        <v>82</v>
      </c>
      <c r="P52" s="100">
        <f>'MEN 13'!P11</f>
        <v>72</v>
      </c>
      <c r="Q52" s="109">
        <f>'MEN 13'!Q11</f>
        <v>216</v>
      </c>
      <c r="R52" s="117">
        <f>'MEN 13'!R11</f>
        <v>246</v>
      </c>
      <c r="S52" s="98" t="s">
        <v>25</v>
      </c>
      <c r="T52" s="88"/>
    </row>
    <row r="53" spans="1:20" ht="20.100000000000001" customHeight="1" thickBot="1">
      <c r="A53" s="93" t="str">
        <f>'MEN 13'!A12</f>
        <v>GUERENDIAIN FERMIN</v>
      </c>
      <c r="B53" s="94" t="str">
        <f>'MEN 13'!B12</f>
        <v>TGC</v>
      </c>
      <c r="C53" s="99">
        <f>'MEN 13'!C12</f>
        <v>40163</v>
      </c>
      <c r="D53" s="100">
        <f>'MEN 13'!D12</f>
        <v>15</v>
      </c>
      <c r="E53" s="105">
        <f>'MEN 13'!E12</f>
        <v>41</v>
      </c>
      <c r="F53" s="94">
        <f>'MEN 13'!F12</f>
        <v>43</v>
      </c>
      <c r="G53" s="94">
        <f>'MEN 13'!G12</f>
        <v>84</v>
      </c>
      <c r="H53" s="100">
        <f>'MEN 13'!H12</f>
        <v>69</v>
      </c>
      <c r="I53" s="109">
        <f>'MEN 13'!I12</f>
        <v>43</v>
      </c>
      <c r="J53" s="110">
        <f>'MEN 13'!J12</f>
        <v>40</v>
      </c>
      <c r="K53" s="110">
        <f>'MEN 13'!K12</f>
        <v>83</v>
      </c>
      <c r="L53" s="117">
        <f>'MEN 13'!L12</f>
        <v>68</v>
      </c>
      <c r="M53" s="105">
        <f>'MEN 13'!M12</f>
        <v>41</v>
      </c>
      <c r="N53" s="94">
        <f>'MEN 13'!N12</f>
        <v>43</v>
      </c>
      <c r="O53" s="94">
        <f>'MEN 13'!O12</f>
        <v>84</v>
      </c>
      <c r="P53" s="100">
        <f>'MEN 13'!P12</f>
        <v>69</v>
      </c>
      <c r="Q53" s="109">
        <f>'MEN 13'!Q12</f>
        <v>206</v>
      </c>
      <c r="R53" s="117">
        <f>'MEN 13'!R12</f>
        <v>251</v>
      </c>
      <c r="S53" s="98" t="s">
        <v>26</v>
      </c>
      <c r="T53" s="88"/>
    </row>
    <row r="54" spans="1:20" ht="18.75" customHeight="1" thickBot="1">
      <c r="A54" s="93"/>
      <c r="B54" s="94"/>
      <c r="C54" s="99"/>
      <c r="D54" s="100"/>
      <c r="E54" s="105"/>
      <c r="F54" s="94"/>
      <c r="G54" s="94"/>
      <c r="H54" s="95"/>
      <c r="I54" s="109"/>
      <c r="J54" s="110"/>
      <c r="K54" s="110"/>
      <c r="L54" s="111"/>
      <c r="M54" s="105"/>
      <c r="N54" s="94"/>
      <c r="O54" s="94"/>
      <c r="P54" s="95"/>
      <c r="Q54" s="115"/>
      <c r="R54" s="111"/>
      <c r="S54" s="98" t="s">
        <v>46</v>
      </c>
      <c r="T54" s="88"/>
    </row>
    <row r="55" spans="1:20" ht="20.100000000000001" customHeight="1" thickBot="1">
      <c r="A55" s="101"/>
      <c r="B55" s="102"/>
      <c r="C55" s="103"/>
      <c r="D55" s="104"/>
      <c r="E55" s="106"/>
      <c r="F55" s="102"/>
      <c r="G55" s="102"/>
      <c r="H55" s="107"/>
      <c r="I55" s="112"/>
      <c r="J55" s="113"/>
      <c r="K55" s="113"/>
      <c r="L55" s="114"/>
      <c r="M55" s="106"/>
      <c r="N55" s="102"/>
      <c r="O55" s="102"/>
      <c r="P55" s="107"/>
      <c r="Q55" s="116"/>
      <c r="R55" s="114"/>
      <c r="S55" s="98" t="s">
        <v>47</v>
      </c>
      <c r="T55" s="88"/>
    </row>
  </sheetData>
  <mergeCells count="13">
    <mergeCell ref="A1:T1"/>
    <mergeCell ref="A6:R6"/>
    <mergeCell ref="A5:R5"/>
    <mergeCell ref="A4:R4"/>
    <mergeCell ref="A43:R43"/>
    <mergeCell ref="A50:R50"/>
    <mergeCell ref="A3:R3"/>
    <mergeCell ref="A2:R2"/>
    <mergeCell ref="A15:R15"/>
    <mergeCell ref="A22:R22"/>
    <mergeCell ref="A29:R29"/>
    <mergeCell ref="A36:R36"/>
    <mergeCell ref="A8:R8"/>
  </mergeCells>
  <printOptions horizontalCentered="1" verticalCentered="1"/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E288"/>
  <sheetViews>
    <sheetView workbookViewId="0">
      <selection sqref="A1:F1"/>
    </sheetView>
  </sheetViews>
  <sheetFormatPr baseColWidth="10" defaultRowHeight="18.75"/>
  <cols>
    <col min="1" max="1" width="49.7109375" style="80" bestFit="1" customWidth="1"/>
    <col min="2" max="2" width="13.140625" style="80" bestFit="1" customWidth="1"/>
    <col min="3" max="3" width="11.7109375" style="125" bestFit="1" customWidth="1"/>
    <col min="4" max="4" width="11.7109375" style="80" bestFit="1" customWidth="1"/>
    <col min="5" max="5" width="10.85546875" style="80" bestFit="1" customWidth="1"/>
    <col min="6" max="256" width="11.42578125" style="80"/>
    <col min="257" max="257" width="49.7109375" style="80" bestFit="1" customWidth="1"/>
    <col min="258" max="258" width="13.140625" style="80" bestFit="1" customWidth="1"/>
    <col min="259" max="260" width="11.7109375" style="80" bestFit="1" customWidth="1"/>
    <col min="261" max="261" width="10.85546875" style="80" bestFit="1" customWidth="1"/>
    <col min="262" max="512" width="11.42578125" style="80"/>
    <col min="513" max="513" width="49.7109375" style="80" bestFit="1" customWidth="1"/>
    <col min="514" max="514" width="13.140625" style="80" bestFit="1" customWidth="1"/>
    <col min="515" max="516" width="11.7109375" style="80" bestFit="1" customWidth="1"/>
    <col min="517" max="517" width="10.85546875" style="80" bestFit="1" customWidth="1"/>
    <col min="518" max="768" width="11.42578125" style="80"/>
    <col min="769" max="769" width="49.7109375" style="80" bestFit="1" customWidth="1"/>
    <col min="770" max="770" width="13.140625" style="80" bestFit="1" customWidth="1"/>
    <col min="771" max="772" width="11.7109375" style="80" bestFit="1" customWidth="1"/>
    <col min="773" max="773" width="10.85546875" style="80" bestFit="1" customWidth="1"/>
    <col min="774" max="1024" width="11.42578125" style="80"/>
    <col min="1025" max="1025" width="49.7109375" style="80" bestFit="1" customWidth="1"/>
    <col min="1026" max="1026" width="13.140625" style="80" bestFit="1" customWidth="1"/>
    <col min="1027" max="1028" width="11.7109375" style="80" bestFit="1" customWidth="1"/>
    <col min="1029" max="1029" width="10.85546875" style="80" bestFit="1" customWidth="1"/>
    <col min="1030" max="1280" width="11.42578125" style="80"/>
    <col min="1281" max="1281" width="49.7109375" style="80" bestFit="1" customWidth="1"/>
    <col min="1282" max="1282" width="13.140625" style="80" bestFit="1" customWidth="1"/>
    <col min="1283" max="1284" width="11.7109375" style="80" bestFit="1" customWidth="1"/>
    <col min="1285" max="1285" width="10.85546875" style="80" bestFit="1" customWidth="1"/>
    <col min="1286" max="1536" width="11.42578125" style="80"/>
    <col min="1537" max="1537" width="49.7109375" style="80" bestFit="1" customWidth="1"/>
    <col min="1538" max="1538" width="13.140625" style="80" bestFit="1" customWidth="1"/>
    <col min="1539" max="1540" width="11.7109375" style="80" bestFit="1" customWidth="1"/>
    <col min="1541" max="1541" width="10.85546875" style="80" bestFit="1" customWidth="1"/>
    <col min="1542" max="1792" width="11.42578125" style="80"/>
    <col min="1793" max="1793" width="49.7109375" style="80" bestFit="1" customWidth="1"/>
    <col min="1794" max="1794" width="13.140625" style="80" bestFit="1" customWidth="1"/>
    <col min="1795" max="1796" width="11.7109375" style="80" bestFit="1" customWidth="1"/>
    <col min="1797" max="1797" width="10.85546875" style="80" bestFit="1" customWidth="1"/>
    <col min="1798" max="2048" width="11.42578125" style="80"/>
    <col min="2049" max="2049" width="49.7109375" style="80" bestFit="1" customWidth="1"/>
    <col min="2050" max="2050" width="13.140625" style="80" bestFit="1" customWidth="1"/>
    <col min="2051" max="2052" width="11.7109375" style="80" bestFit="1" customWidth="1"/>
    <col min="2053" max="2053" width="10.85546875" style="80" bestFit="1" customWidth="1"/>
    <col min="2054" max="2304" width="11.42578125" style="80"/>
    <col min="2305" max="2305" width="49.7109375" style="80" bestFit="1" customWidth="1"/>
    <col min="2306" max="2306" width="13.140625" style="80" bestFit="1" customWidth="1"/>
    <col min="2307" max="2308" width="11.7109375" style="80" bestFit="1" customWidth="1"/>
    <col min="2309" max="2309" width="10.85546875" style="80" bestFit="1" customWidth="1"/>
    <col min="2310" max="2560" width="11.42578125" style="80"/>
    <col min="2561" max="2561" width="49.7109375" style="80" bestFit="1" customWidth="1"/>
    <col min="2562" max="2562" width="13.140625" style="80" bestFit="1" customWidth="1"/>
    <col min="2563" max="2564" width="11.7109375" style="80" bestFit="1" customWidth="1"/>
    <col min="2565" max="2565" width="10.85546875" style="80" bestFit="1" customWidth="1"/>
    <col min="2566" max="2816" width="11.42578125" style="80"/>
    <col min="2817" max="2817" width="49.7109375" style="80" bestFit="1" customWidth="1"/>
    <col min="2818" max="2818" width="13.140625" style="80" bestFit="1" customWidth="1"/>
    <col min="2819" max="2820" width="11.7109375" style="80" bestFit="1" customWidth="1"/>
    <col min="2821" max="2821" width="10.85546875" style="80" bestFit="1" customWidth="1"/>
    <col min="2822" max="3072" width="11.42578125" style="80"/>
    <col min="3073" max="3073" width="49.7109375" style="80" bestFit="1" customWidth="1"/>
    <col min="3074" max="3074" width="13.140625" style="80" bestFit="1" customWidth="1"/>
    <col min="3075" max="3076" width="11.7109375" style="80" bestFit="1" customWidth="1"/>
    <col min="3077" max="3077" width="10.85546875" style="80" bestFit="1" customWidth="1"/>
    <col min="3078" max="3328" width="11.42578125" style="80"/>
    <col min="3329" max="3329" width="49.7109375" style="80" bestFit="1" customWidth="1"/>
    <col min="3330" max="3330" width="13.140625" style="80" bestFit="1" customWidth="1"/>
    <col min="3331" max="3332" width="11.7109375" style="80" bestFit="1" customWidth="1"/>
    <col min="3333" max="3333" width="10.85546875" style="80" bestFit="1" customWidth="1"/>
    <col min="3334" max="3584" width="11.42578125" style="80"/>
    <col min="3585" max="3585" width="49.7109375" style="80" bestFit="1" customWidth="1"/>
    <col min="3586" max="3586" width="13.140625" style="80" bestFit="1" customWidth="1"/>
    <col min="3587" max="3588" width="11.7109375" style="80" bestFit="1" customWidth="1"/>
    <col min="3589" max="3589" width="10.85546875" style="80" bestFit="1" customWidth="1"/>
    <col min="3590" max="3840" width="11.42578125" style="80"/>
    <col min="3841" max="3841" width="49.7109375" style="80" bestFit="1" customWidth="1"/>
    <col min="3842" max="3842" width="13.140625" style="80" bestFit="1" customWidth="1"/>
    <col min="3843" max="3844" width="11.7109375" style="80" bestFit="1" customWidth="1"/>
    <col min="3845" max="3845" width="10.85546875" style="80" bestFit="1" customWidth="1"/>
    <col min="3846" max="4096" width="11.42578125" style="80"/>
    <col min="4097" max="4097" width="49.7109375" style="80" bestFit="1" customWidth="1"/>
    <col min="4098" max="4098" width="13.140625" style="80" bestFit="1" customWidth="1"/>
    <col min="4099" max="4100" width="11.7109375" style="80" bestFit="1" customWidth="1"/>
    <col min="4101" max="4101" width="10.85546875" style="80" bestFit="1" customWidth="1"/>
    <col min="4102" max="4352" width="11.42578125" style="80"/>
    <col min="4353" max="4353" width="49.7109375" style="80" bestFit="1" customWidth="1"/>
    <col min="4354" max="4354" width="13.140625" style="80" bestFit="1" customWidth="1"/>
    <col min="4355" max="4356" width="11.7109375" style="80" bestFit="1" customWidth="1"/>
    <col min="4357" max="4357" width="10.85546875" style="80" bestFit="1" customWidth="1"/>
    <col min="4358" max="4608" width="11.42578125" style="80"/>
    <col min="4609" max="4609" width="49.7109375" style="80" bestFit="1" customWidth="1"/>
    <col min="4610" max="4610" width="13.140625" style="80" bestFit="1" customWidth="1"/>
    <col min="4611" max="4612" width="11.7109375" style="80" bestFit="1" customWidth="1"/>
    <col min="4613" max="4613" width="10.85546875" style="80" bestFit="1" customWidth="1"/>
    <col min="4614" max="4864" width="11.42578125" style="80"/>
    <col min="4865" max="4865" width="49.7109375" style="80" bestFit="1" customWidth="1"/>
    <col min="4866" max="4866" width="13.140625" style="80" bestFit="1" customWidth="1"/>
    <col min="4867" max="4868" width="11.7109375" style="80" bestFit="1" customWidth="1"/>
    <col min="4869" max="4869" width="10.85546875" style="80" bestFit="1" customWidth="1"/>
    <col min="4870" max="5120" width="11.42578125" style="80"/>
    <col min="5121" max="5121" width="49.7109375" style="80" bestFit="1" customWidth="1"/>
    <col min="5122" max="5122" width="13.140625" style="80" bestFit="1" customWidth="1"/>
    <col min="5123" max="5124" width="11.7109375" style="80" bestFit="1" customWidth="1"/>
    <col min="5125" max="5125" width="10.85546875" style="80" bestFit="1" customWidth="1"/>
    <col min="5126" max="5376" width="11.42578125" style="80"/>
    <col min="5377" max="5377" width="49.7109375" style="80" bestFit="1" customWidth="1"/>
    <col min="5378" max="5378" width="13.140625" style="80" bestFit="1" customWidth="1"/>
    <col min="5379" max="5380" width="11.7109375" style="80" bestFit="1" customWidth="1"/>
    <col min="5381" max="5381" width="10.85546875" style="80" bestFit="1" customWidth="1"/>
    <col min="5382" max="5632" width="11.42578125" style="80"/>
    <col min="5633" max="5633" width="49.7109375" style="80" bestFit="1" customWidth="1"/>
    <col min="5634" max="5634" width="13.140625" style="80" bestFit="1" customWidth="1"/>
    <col min="5635" max="5636" width="11.7109375" style="80" bestFit="1" customWidth="1"/>
    <col min="5637" max="5637" width="10.85546875" style="80" bestFit="1" customWidth="1"/>
    <col min="5638" max="5888" width="11.42578125" style="80"/>
    <col min="5889" max="5889" width="49.7109375" style="80" bestFit="1" customWidth="1"/>
    <col min="5890" max="5890" width="13.140625" style="80" bestFit="1" customWidth="1"/>
    <col min="5891" max="5892" width="11.7109375" style="80" bestFit="1" customWidth="1"/>
    <col min="5893" max="5893" width="10.85546875" style="80" bestFit="1" customWidth="1"/>
    <col min="5894" max="6144" width="11.42578125" style="80"/>
    <col min="6145" max="6145" width="49.7109375" style="80" bestFit="1" customWidth="1"/>
    <col min="6146" max="6146" width="13.140625" style="80" bestFit="1" customWidth="1"/>
    <col min="6147" max="6148" width="11.7109375" style="80" bestFit="1" customWidth="1"/>
    <col min="6149" max="6149" width="10.85546875" style="80" bestFit="1" customWidth="1"/>
    <col min="6150" max="6400" width="11.42578125" style="80"/>
    <col min="6401" max="6401" width="49.7109375" style="80" bestFit="1" customWidth="1"/>
    <col min="6402" max="6402" width="13.140625" style="80" bestFit="1" customWidth="1"/>
    <col min="6403" max="6404" width="11.7109375" style="80" bestFit="1" customWidth="1"/>
    <col min="6405" max="6405" width="10.85546875" style="80" bestFit="1" customWidth="1"/>
    <col min="6406" max="6656" width="11.42578125" style="80"/>
    <col min="6657" max="6657" width="49.7109375" style="80" bestFit="1" customWidth="1"/>
    <col min="6658" max="6658" width="13.140625" style="80" bestFit="1" customWidth="1"/>
    <col min="6659" max="6660" width="11.7109375" style="80" bestFit="1" customWidth="1"/>
    <col min="6661" max="6661" width="10.85546875" style="80" bestFit="1" customWidth="1"/>
    <col min="6662" max="6912" width="11.42578125" style="80"/>
    <col min="6913" max="6913" width="49.7109375" style="80" bestFit="1" customWidth="1"/>
    <col min="6914" max="6914" width="13.140625" style="80" bestFit="1" customWidth="1"/>
    <col min="6915" max="6916" width="11.7109375" style="80" bestFit="1" customWidth="1"/>
    <col min="6917" max="6917" width="10.85546875" style="80" bestFit="1" customWidth="1"/>
    <col min="6918" max="7168" width="11.42578125" style="80"/>
    <col min="7169" max="7169" width="49.7109375" style="80" bestFit="1" customWidth="1"/>
    <col min="7170" max="7170" width="13.140625" style="80" bestFit="1" customWidth="1"/>
    <col min="7171" max="7172" width="11.7109375" style="80" bestFit="1" customWidth="1"/>
    <col min="7173" max="7173" width="10.85546875" style="80" bestFit="1" customWidth="1"/>
    <col min="7174" max="7424" width="11.42578125" style="80"/>
    <col min="7425" max="7425" width="49.7109375" style="80" bestFit="1" customWidth="1"/>
    <col min="7426" max="7426" width="13.140625" style="80" bestFit="1" customWidth="1"/>
    <col min="7427" max="7428" width="11.7109375" style="80" bestFit="1" customWidth="1"/>
    <col min="7429" max="7429" width="10.85546875" style="80" bestFit="1" customWidth="1"/>
    <col min="7430" max="7680" width="11.42578125" style="80"/>
    <col min="7681" max="7681" width="49.7109375" style="80" bestFit="1" customWidth="1"/>
    <col min="7682" max="7682" width="13.140625" style="80" bestFit="1" customWidth="1"/>
    <col min="7683" max="7684" width="11.7109375" style="80" bestFit="1" customWidth="1"/>
    <col min="7685" max="7685" width="10.85546875" style="80" bestFit="1" customWidth="1"/>
    <col min="7686" max="7936" width="11.42578125" style="80"/>
    <col min="7937" max="7937" width="49.7109375" style="80" bestFit="1" customWidth="1"/>
    <col min="7938" max="7938" width="13.140625" style="80" bestFit="1" customWidth="1"/>
    <col min="7939" max="7940" width="11.7109375" style="80" bestFit="1" customWidth="1"/>
    <col min="7941" max="7941" width="10.85546875" style="80" bestFit="1" customWidth="1"/>
    <col min="7942" max="8192" width="11.42578125" style="80"/>
    <col min="8193" max="8193" width="49.7109375" style="80" bestFit="1" customWidth="1"/>
    <col min="8194" max="8194" width="13.140625" style="80" bestFit="1" customWidth="1"/>
    <col min="8195" max="8196" width="11.7109375" style="80" bestFit="1" customWidth="1"/>
    <col min="8197" max="8197" width="10.85546875" style="80" bestFit="1" customWidth="1"/>
    <col min="8198" max="8448" width="11.42578125" style="80"/>
    <col min="8449" max="8449" width="49.7109375" style="80" bestFit="1" customWidth="1"/>
    <col min="8450" max="8450" width="13.140625" style="80" bestFit="1" customWidth="1"/>
    <col min="8451" max="8452" width="11.7109375" style="80" bestFit="1" customWidth="1"/>
    <col min="8453" max="8453" width="10.85546875" style="80" bestFit="1" customWidth="1"/>
    <col min="8454" max="8704" width="11.42578125" style="80"/>
    <col min="8705" max="8705" width="49.7109375" style="80" bestFit="1" customWidth="1"/>
    <col min="8706" max="8706" width="13.140625" style="80" bestFit="1" customWidth="1"/>
    <col min="8707" max="8708" width="11.7109375" style="80" bestFit="1" customWidth="1"/>
    <col min="8709" max="8709" width="10.85546875" style="80" bestFit="1" customWidth="1"/>
    <col min="8710" max="8960" width="11.42578125" style="80"/>
    <col min="8961" max="8961" width="49.7109375" style="80" bestFit="1" customWidth="1"/>
    <col min="8962" max="8962" width="13.140625" style="80" bestFit="1" customWidth="1"/>
    <col min="8963" max="8964" width="11.7109375" style="80" bestFit="1" customWidth="1"/>
    <col min="8965" max="8965" width="10.85546875" style="80" bestFit="1" customWidth="1"/>
    <col min="8966" max="9216" width="11.42578125" style="80"/>
    <col min="9217" max="9217" width="49.7109375" style="80" bestFit="1" customWidth="1"/>
    <col min="9218" max="9218" width="13.140625" style="80" bestFit="1" customWidth="1"/>
    <col min="9219" max="9220" width="11.7109375" style="80" bestFit="1" customWidth="1"/>
    <col min="9221" max="9221" width="10.85546875" style="80" bestFit="1" customWidth="1"/>
    <col min="9222" max="9472" width="11.42578125" style="80"/>
    <col min="9473" max="9473" width="49.7109375" style="80" bestFit="1" customWidth="1"/>
    <col min="9474" max="9474" width="13.140625" style="80" bestFit="1" customWidth="1"/>
    <col min="9475" max="9476" width="11.7109375" style="80" bestFit="1" customWidth="1"/>
    <col min="9477" max="9477" width="10.85546875" style="80" bestFit="1" customWidth="1"/>
    <col min="9478" max="9728" width="11.42578125" style="80"/>
    <col min="9729" max="9729" width="49.7109375" style="80" bestFit="1" customWidth="1"/>
    <col min="9730" max="9730" width="13.140625" style="80" bestFit="1" customWidth="1"/>
    <col min="9731" max="9732" width="11.7109375" style="80" bestFit="1" customWidth="1"/>
    <col min="9733" max="9733" width="10.85546875" style="80" bestFit="1" customWidth="1"/>
    <col min="9734" max="9984" width="11.42578125" style="80"/>
    <col min="9985" max="9985" width="49.7109375" style="80" bestFit="1" customWidth="1"/>
    <col min="9986" max="9986" width="13.140625" style="80" bestFit="1" customWidth="1"/>
    <col min="9987" max="9988" width="11.7109375" style="80" bestFit="1" customWidth="1"/>
    <col min="9989" max="9989" width="10.85546875" style="80" bestFit="1" customWidth="1"/>
    <col min="9990" max="10240" width="11.42578125" style="80"/>
    <col min="10241" max="10241" width="49.7109375" style="80" bestFit="1" customWidth="1"/>
    <col min="10242" max="10242" width="13.140625" style="80" bestFit="1" customWidth="1"/>
    <col min="10243" max="10244" width="11.7109375" style="80" bestFit="1" customWidth="1"/>
    <col min="10245" max="10245" width="10.85546875" style="80" bestFit="1" customWidth="1"/>
    <col min="10246" max="10496" width="11.42578125" style="80"/>
    <col min="10497" max="10497" width="49.7109375" style="80" bestFit="1" customWidth="1"/>
    <col min="10498" max="10498" width="13.140625" style="80" bestFit="1" customWidth="1"/>
    <col min="10499" max="10500" width="11.7109375" style="80" bestFit="1" customWidth="1"/>
    <col min="10501" max="10501" width="10.85546875" style="80" bestFit="1" customWidth="1"/>
    <col min="10502" max="10752" width="11.42578125" style="80"/>
    <col min="10753" max="10753" width="49.7109375" style="80" bestFit="1" customWidth="1"/>
    <col min="10754" max="10754" width="13.140625" style="80" bestFit="1" customWidth="1"/>
    <col min="10755" max="10756" width="11.7109375" style="80" bestFit="1" customWidth="1"/>
    <col min="10757" max="10757" width="10.85546875" style="80" bestFit="1" customWidth="1"/>
    <col min="10758" max="11008" width="11.42578125" style="80"/>
    <col min="11009" max="11009" width="49.7109375" style="80" bestFit="1" customWidth="1"/>
    <col min="11010" max="11010" width="13.140625" style="80" bestFit="1" customWidth="1"/>
    <col min="11011" max="11012" width="11.7109375" style="80" bestFit="1" customWidth="1"/>
    <col min="11013" max="11013" width="10.85546875" style="80" bestFit="1" customWidth="1"/>
    <col min="11014" max="11264" width="11.42578125" style="80"/>
    <col min="11265" max="11265" width="49.7109375" style="80" bestFit="1" customWidth="1"/>
    <col min="11266" max="11266" width="13.140625" style="80" bestFit="1" customWidth="1"/>
    <col min="11267" max="11268" width="11.7109375" style="80" bestFit="1" customWidth="1"/>
    <col min="11269" max="11269" width="10.85546875" style="80" bestFit="1" customWidth="1"/>
    <col min="11270" max="11520" width="11.42578125" style="80"/>
    <col min="11521" max="11521" width="49.7109375" style="80" bestFit="1" customWidth="1"/>
    <col min="11522" max="11522" width="13.140625" style="80" bestFit="1" customWidth="1"/>
    <col min="11523" max="11524" width="11.7109375" style="80" bestFit="1" customWidth="1"/>
    <col min="11525" max="11525" width="10.85546875" style="80" bestFit="1" customWidth="1"/>
    <col min="11526" max="11776" width="11.42578125" style="80"/>
    <col min="11777" max="11777" width="49.7109375" style="80" bestFit="1" customWidth="1"/>
    <col min="11778" max="11778" width="13.140625" style="80" bestFit="1" customWidth="1"/>
    <col min="11779" max="11780" width="11.7109375" style="80" bestFit="1" customWidth="1"/>
    <col min="11781" max="11781" width="10.85546875" style="80" bestFit="1" customWidth="1"/>
    <col min="11782" max="12032" width="11.42578125" style="80"/>
    <col min="12033" max="12033" width="49.7109375" style="80" bestFit="1" customWidth="1"/>
    <col min="12034" max="12034" width="13.140625" style="80" bestFit="1" customWidth="1"/>
    <col min="12035" max="12036" width="11.7109375" style="80" bestFit="1" customWidth="1"/>
    <col min="12037" max="12037" width="10.85546875" style="80" bestFit="1" customWidth="1"/>
    <col min="12038" max="12288" width="11.42578125" style="80"/>
    <col min="12289" max="12289" width="49.7109375" style="80" bestFit="1" customWidth="1"/>
    <col min="12290" max="12290" width="13.140625" style="80" bestFit="1" customWidth="1"/>
    <col min="12291" max="12292" width="11.7109375" style="80" bestFit="1" customWidth="1"/>
    <col min="12293" max="12293" width="10.85546875" style="80" bestFit="1" customWidth="1"/>
    <col min="12294" max="12544" width="11.42578125" style="80"/>
    <col min="12545" max="12545" width="49.7109375" style="80" bestFit="1" customWidth="1"/>
    <col min="12546" max="12546" width="13.140625" style="80" bestFit="1" customWidth="1"/>
    <col min="12547" max="12548" width="11.7109375" style="80" bestFit="1" customWidth="1"/>
    <col min="12549" max="12549" width="10.85546875" style="80" bestFit="1" customWidth="1"/>
    <col min="12550" max="12800" width="11.42578125" style="80"/>
    <col min="12801" max="12801" width="49.7109375" style="80" bestFit="1" customWidth="1"/>
    <col min="12802" max="12802" width="13.140625" style="80" bestFit="1" customWidth="1"/>
    <col min="12803" max="12804" width="11.7109375" style="80" bestFit="1" customWidth="1"/>
    <col min="12805" max="12805" width="10.85546875" style="80" bestFit="1" customWidth="1"/>
    <col min="12806" max="13056" width="11.42578125" style="80"/>
    <col min="13057" max="13057" width="49.7109375" style="80" bestFit="1" customWidth="1"/>
    <col min="13058" max="13058" width="13.140625" style="80" bestFit="1" customWidth="1"/>
    <col min="13059" max="13060" width="11.7109375" style="80" bestFit="1" customWidth="1"/>
    <col min="13061" max="13061" width="10.85546875" style="80" bestFit="1" customWidth="1"/>
    <col min="13062" max="13312" width="11.42578125" style="80"/>
    <col min="13313" max="13313" width="49.7109375" style="80" bestFit="1" customWidth="1"/>
    <col min="13314" max="13314" width="13.140625" style="80" bestFit="1" customWidth="1"/>
    <col min="13315" max="13316" width="11.7109375" style="80" bestFit="1" customWidth="1"/>
    <col min="13317" max="13317" width="10.85546875" style="80" bestFit="1" customWidth="1"/>
    <col min="13318" max="13568" width="11.42578125" style="80"/>
    <col min="13569" max="13569" width="49.7109375" style="80" bestFit="1" customWidth="1"/>
    <col min="13570" max="13570" width="13.140625" style="80" bestFit="1" customWidth="1"/>
    <col min="13571" max="13572" width="11.7109375" style="80" bestFit="1" customWidth="1"/>
    <col min="13573" max="13573" width="10.85546875" style="80" bestFit="1" customWidth="1"/>
    <col min="13574" max="13824" width="11.42578125" style="80"/>
    <col min="13825" max="13825" width="49.7109375" style="80" bestFit="1" customWidth="1"/>
    <col min="13826" max="13826" width="13.140625" style="80" bestFit="1" customWidth="1"/>
    <col min="13827" max="13828" width="11.7109375" style="80" bestFit="1" customWidth="1"/>
    <col min="13829" max="13829" width="10.85546875" style="80" bestFit="1" customWidth="1"/>
    <col min="13830" max="14080" width="11.42578125" style="80"/>
    <col min="14081" max="14081" width="49.7109375" style="80" bestFit="1" customWidth="1"/>
    <col min="14082" max="14082" width="13.140625" style="80" bestFit="1" customWidth="1"/>
    <col min="14083" max="14084" width="11.7109375" style="80" bestFit="1" customWidth="1"/>
    <col min="14085" max="14085" width="10.85546875" style="80" bestFit="1" customWidth="1"/>
    <col min="14086" max="14336" width="11.42578125" style="80"/>
    <col min="14337" max="14337" width="49.7109375" style="80" bestFit="1" customWidth="1"/>
    <col min="14338" max="14338" width="13.140625" style="80" bestFit="1" customWidth="1"/>
    <col min="14339" max="14340" width="11.7109375" style="80" bestFit="1" customWidth="1"/>
    <col min="14341" max="14341" width="10.85546875" style="80" bestFit="1" customWidth="1"/>
    <col min="14342" max="14592" width="11.42578125" style="80"/>
    <col min="14593" max="14593" width="49.7109375" style="80" bestFit="1" customWidth="1"/>
    <col min="14594" max="14594" width="13.140625" style="80" bestFit="1" customWidth="1"/>
    <col min="14595" max="14596" width="11.7109375" style="80" bestFit="1" customWidth="1"/>
    <col min="14597" max="14597" width="10.85546875" style="80" bestFit="1" customWidth="1"/>
    <col min="14598" max="14848" width="11.42578125" style="80"/>
    <col min="14849" max="14849" width="49.7109375" style="80" bestFit="1" customWidth="1"/>
    <col min="14850" max="14850" width="13.140625" style="80" bestFit="1" customWidth="1"/>
    <col min="14851" max="14852" width="11.7109375" style="80" bestFit="1" customWidth="1"/>
    <col min="14853" max="14853" width="10.85546875" style="80" bestFit="1" customWidth="1"/>
    <col min="14854" max="15104" width="11.42578125" style="80"/>
    <col min="15105" max="15105" width="49.7109375" style="80" bestFit="1" customWidth="1"/>
    <col min="15106" max="15106" width="13.140625" style="80" bestFit="1" customWidth="1"/>
    <col min="15107" max="15108" width="11.7109375" style="80" bestFit="1" customWidth="1"/>
    <col min="15109" max="15109" width="10.85546875" style="80" bestFit="1" customWidth="1"/>
    <col min="15110" max="15360" width="11.42578125" style="80"/>
    <col min="15361" max="15361" width="49.7109375" style="80" bestFit="1" customWidth="1"/>
    <col min="15362" max="15362" width="13.140625" style="80" bestFit="1" customWidth="1"/>
    <col min="15363" max="15364" width="11.7109375" style="80" bestFit="1" customWidth="1"/>
    <col min="15365" max="15365" width="10.85546875" style="80" bestFit="1" customWidth="1"/>
    <col min="15366" max="15616" width="11.42578125" style="80"/>
    <col min="15617" max="15617" width="49.7109375" style="80" bestFit="1" customWidth="1"/>
    <col min="15618" max="15618" width="13.140625" style="80" bestFit="1" customWidth="1"/>
    <col min="15619" max="15620" width="11.7109375" style="80" bestFit="1" customWidth="1"/>
    <col min="15621" max="15621" width="10.85546875" style="80" bestFit="1" customWidth="1"/>
    <col min="15622" max="15872" width="11.42578125" style="80"/>
    <col min="15873" max="15873" width="49.7109375" style="80" bestFit="1" customWidth="1"/>
    <col min="15874" max="15874" width="13.140625" style="80" bestFit="1" customWidth="1"/>
    <col min="15875" max="15876" width="11.7109375" style="80" bestFit="1" customWidth="1"/>
    <col min="15877" max="15877" width="10.85546875" style="80" bestFit="1" customWidth="1"/>
    <col min="15878" max="16128" width="11.42578125" style="80"/>
    <col min="16129" max="16129" width="49.7109375" style="80" bestFit="1" customWidth="1"/>
    <col min="16130" max="16130" width="13.140625" style="80" bestFit="1" customWidth="1"/>
    <col min="16131" max="16132" width="11.7109375" style="80" bestFit="1" customWidth="1"/>
    <col min="16133" max="16133" width="10.85546875" style="80" bestFit="1" customWidth="1"/>
    <col min="16134" max="16384" width="11.42578125" style="80"/>
  </cols>
  <sheetData>
    <row r="1" spans="1:5" ht="31.5" customHeight="1">
      <c r="A1" s="350" t="str">
        <f>'EEPP CON HCP'!A1:T1</f>
        <v>SIERRA DE LOS PADRES GOLF CLUB</v>
      </c>
      <c r="B1" s="350"/>
      <c r="C1" s="350"/>
      <c r="D1" s="350"/>
      <c r="E1" s="350"/>
    </row>
    <row r="2" spans="1:5" ht="29.25">
      <c r="A2" s="350" t="str">
        <f>'EEPP CON HCP'!A2:T2</f>
        <v>36° TORNEO AMISTAD</v>
      </c>
      <c r="B2" s="350"/>
      <c r="C2" s="350"/>
      <c r="D2" s="350"/>
      <c r="E2" s="350"/>
    </row>
    <row r="3" spans="1:5" ht="19.5">
      <c r="A3" s="349" t="s">
        <v>8</v>
      </c>
      <c r="B3" s="349"/>
      <c r="C3" s="349"/>
      <c r="D3" s="349"/>
      <c r="E3" s="349"/>
    </row>
    <row r="4" spans="1:5" ht="23.25" customHeight="1">
      <c r="A4" s="351" t="s">
        <v>13</v>
      </c>
      <c r="B4" s="351"/>
      <c r="C4" s="351"/>
      <c r="D4" s="351"/>
      <c r="E4" s="351"/>
    </row>
    <row r="5" spans="1:5" ht="19.5">
      <c r="A5" s="349" t="s">
        <v>7</v>
      </c>
      <c r="B5" s="349"/>
      <c r="C5" s="349"/>
      <c r="D5" s="349"/>
      <c r="E5" s="349"/>
    </row>
    <row r="6" spans="1:5" ht="19.5">
      <c r="A6" s="349" t="str">
        <f>'ALBATROS - 09 - 10 -'!A6:F6</f>
        <v>JUEVES 10 Y VIERNES 11 DE FEBRERO DE 2022</v>
      </c>
      <c r="B6" s="349"/>
      <c r="C6" s="349"/>
      <c r="D6" s="349"/>
      <c r="E6" s="349"/>
    </row>
    <row r="7" spans="1:5" ht="20.25" thickBot="1">
      <c r="A7" s="79"/>
      <c r="B7" s="79"/>
      <c r="C7" s="79"/>
      <c r="D7" s="79"/>
      <c r="E7" s="79"/>
    </row>
    <row r="8" spans="1:5" ht="20.25" thickBot="1">
      <c r="A8" s="340" t="str">
        <f>'ALBATROS - 09 - 10 -'!A7:E7</f>
        <v>ALBATROS - CABALLEROS CLASES 09 - 10 -</v>
      </c>
      <c r="B8" s="341"/>
      <c r="C8" s="341"/>
      <c r="D8" s="341"/>
      <c r="E8" s="342"/>
    </row>
    <row r="9" spans="1:5" ht="20.25" thickBot="1">
      <c r="A9" s="4" t="s">
        <v>0</v>
      </c>
      <c r="B9" s="4" t="s">
        <v>10</v>
      </c>
      <c r="C9" s="4" t="s">
        <v>19</v>
      </c>
      <c r="D9" s="4" t="s">
        <v>20</v>
      </c>
      <c r="E9" s="81" t="s">
        <v>9</v>
      </c>
    </row>
    <row r="10" spans="1:5" ht="19.5">
      <c r="A10" s="82" t="str">
        <f>'ALBATROS - 09 - 10 -'!A10</f>
        <v>CONSTENLA VALENTINO</v>
      </c>
      <c r="B10" s="118" t="str">
        <f>'ALBATROS - 09 - 10 -'!B10</f>
        <v>PILAR GOLF CLUB</v>
      </c>
      <c r="C10" s="119">
        <f>'ALBATROS - 09 - 10 -'!C10</f>
        <v>40082</v>
      </c>
      <c r="D10" s="119">
        <f>'ALBATROS - 09 - 10 -'!D10</f>
        <v>0</v>
      </c>
      <c r="E10" s="119">
        <f>'ALBATROS - 09 - 10 -'!E10</f>
        <v>44</v>
      </c>
    </row>
    <row r="11" spans="1:5" ht="19.5">
      <c r="A11" s="82" t="str">
        <f>'ALBATROS - 09 - 10 -'!A11</f>
        <v>JONES PODELEY BAUTISTA</v>
      </c>
      <c r="B11" s="118" t="str">
        <f>'ALBATROS - 09 - 10 -'!B11</f>
        <v>PALERMO</v>
      </c>
      <c r="C11" s="119">
        <f>'ALBATROS - 09 - 10 -'!C11</f>
        <v>40009</v>
      </c>
      <c r="D11" s="119">
        <f>'ALBATROS - 09 - 10 -'!D11</f>
        <v>8</v>
      </c>
      <c r="E11" s="119">
        <f>'ALBATROS - 09 - 10 -'!E11</f>
        <v>46</v>
      </c>
    </row>
    <row r="12" spans="1:5" ht="20.25" thickBot="1">
      <c r="A12" s="82" t="e">
        <f>'ALBATROS - 09 - 10 -'!#REF!</f>
        <v>#REF!</v>
      </c>
      <c r="B12" s="118" t="e">
        <f>'ALBATROS - 09 - 10 -'!#REF!</f>
        <v>#REF!</v>
      </c>
      <c r="C12" s="119" t="e">
        <f>'ALBATROS - 09 - 10 -'!#REF!</f>
        <v>#REF!</v>
      </c>
      <c r="D12" s="119" t="e">
        <f>'ALBATROS - 09 - 10 -'!#REF!</f>
        <v>#REF!</v>
      </c>
      <c r="E12" s="119" t="e">
        <f>'ALBATROS - 09 - 10 -'!#REF!</f>
        <v>#REF!</v>
      </c>
    </row>
    <row r="13" spans="1:5" ht="20.25" thickBot="1">
      <c r="A13" s="340" t="s">
        <v>49</v>
      </c>
      <c r="B13" s="341"/>
      <c r="C13" s="341"/>
      <c r="D13" s="341"/>
      <c r="E13" s="342"/>
    </row>
    <row r="14" spans="1:5" ht="20.25" thickBot="1">
      <c r="A14" s="120"/>
      <c r="B14" s="121"/>
      <c r="C14" s="343"/>
      <c r="D14" s="344"/>
      <c r="E14" s="345"/>
    </row>
    <row r="15" spans="1:5" ht="19.5" thickBot="1">
      <c r="C15" s="80"/>
    </row>
    <row r="16" spans="1:5" ht="20.25" thickBot="1">
      <c r="A16" s="346" t="e">
        <f>'ALBATROS - 09 - 10 -'!#REF!</f>
        <v>#REF!</v>
      </c>
      <c r="B16" s="347"/>
      <c r="C16" s="347"/>
      <c r="D16" s="347"/>
      <c r="E16" s="348"/>
    </row>
    <row r="17" spans="1:5" ht="20.25" thickBot="1">
      <c r="A17" s="81" t="s">
        <v>6</v>
      </c>
      <c r="B17" s="81" t="s">
        <v>10</v>
      </c>
      <c r="C17" s="81" t="s">
        <v>19</v>
      </c>
      <c r="D17" s="81" t="s">
        <v>20</v>
      </c>
      <c r="E17" s="81" t="s">
        <v>9</v>
      </c>
    </row>
    <row r="18" spans="1:5" ht="19.5">
      <c r="A18" s="82" t="e">
        <f>'ALBATROS - 09 - 10 -'!#REF!</f>
        <v>#REF!</v>
      </c>
      <c r="B18" s="118" t="e">
        <f>'ALBATROS - 09 - 10 -'!#REF!</f>
        <v>#REF!</v>
      </c>
      <c r="C18" s="119" t="e">
        <f>'ALBATROS - 09 - 10 -'!#REF!</f>
        <v>#REF!</v>
      </c>
      <c r="D18" s="119" t="e">
        <f>'ALBATROS - 09 - 10 -'!#REF!</f>
        <v>#REF!</v>
      </c>
      <c r="E18" s="119" t="e">
        <f>'ALBATROS - 09 - 10 -'!#REF!</f>
        <v>#REF!</v>
      </c>
    </row>
    <row r="19" spans="1:5" ht="19.5">
      <c r="A19" s="82" t="e">
        <f>'ALBATROS - 09 - 10 -'!#REF!</f>
        <v>#REF!</v>
      </c>
      <c r="B19" s="118" t="e">
        <f>'ALBATROS - 09 - 10 -'!#REF!</f>
        <v>#REF!</v>
      </c>
      <c r="C19" s="119" t="e">
        <f>'ALBATROS - 09 - 10 -'!#REF!</f>
        <v>#REF!</v>
      </c>
      <c r="D19" s="119" t="e">
        <f>'ALBATROS - 09 - 10 -'!#REF!</f>
        <v>#REF!</v>
      </c>
      <c r="E19" s="119" t="e">
        <f>'ALBATROS - 09 - 10 -'!#REF!</f>
        <v>#REF!</v>
      </c>
    </row>
    <row r="20" spans="1:5" ht="20.25" thickBot="1">
      <c r="A20" s="82" t="str">
        <f>'ALBATROS - 09 - 10 -'!A27</f>
        <v>ALBATROS DAMAS - CABALLEROS CLASES 09 - 10 -</v>
      </c>
      <c r="B20" s="118">
        <f>'ALBATROS - 09 - 10 -'!B27</f>
        <v>0</v>
      </c>
      <c r="C20" s="119">
        <f>'ALBATROS - 09 - 10 -'!C27</f>
        <v>0</v>
      </c>
      <c r="D20" s="119">
        <f>'ALBATROS - 09 - 10 -'!D27</f>
        <v>0</v>
      </c>
      <c r="E20" s="119">
        <f>'ALBATROS - 09 - 10 -'!E27</f>
        <v>0</v>
      </c>
    </row>
    <row r="21" spans="1:5" ht="20.25" thickBot="1">
      <c r="A21" s="346" t="s">
        <v>49</v>
      </c>
      <c r="B21" s="347"/>
      <c r="C21" s="347"/>
      <c r="D21" s="347"/>
      <c r="E21" s="348"/>
    </row>
    <row r="22" spans="1:5" ht="20.25" thickBot="1">
      <c r="A22" s="120"/>
      <c r="B22" s="87"/>
      <c r="C22" s="343"/>
      <c r="D22" s="344"/>
      <c r="E22" s="345"/>
    </row>
    <row r="23" spans="1:5" ht="20.25" thickBot="1">
      <c r="A23" s="79"/>
      <c r="B23" s="79"/>
      <c r="C23" s="79"/>
    </row>
    <row r="24" spans="1:5" ht="20.25" thickBot="1">
      <c r="A24" s="340" t="str">
        <f>'EAGLES - 11 - 12 - '!A8:E8</f>
        <v>EAGLES - CABALLEROS CLASES 11 - 12 -</v>
      </c>
      <c r="B24" s="341"/>
      <c r="C24" s="341"/>
      <c r="D24" s="341"/>
      <c r="E24" s="342"/>
    </row>
    <row r="25" spans="1:5" s="79" customFormat="1" ht="20.25" thickBot="1">
      <c r="A25" s="81" t="s">
        <v>0</v>
      </c>
      <c r="B25" s="81" t="s">
        <v>10</v>
      </c>
      <c r="C25" s="81" t="s">
        <v>50</v>
      </c>
      <c r="D25" s="81" t="s">
        <v>51</v>
      </c>
      <c r="E25" s="81" t="s">
        <v>9</v>
      </c>
    </row>
    <row r="26" spans="1:5" ht="19.5">
      <c r="A26" s="82" t="str">
        <f>'EAGLES - 11 - 12 - '!A10</f>
        <v>JUGADOR</v>
      </c>
      <c r="B26" s="118" t="str">
        <f>'EAGLES - 11 - 12 - '!B10</f>
        <v>CLUB</v>
      </c>
      <c r="C26" s="119" t="str">
        <f>'EAGLES - 11 - 12 - '!C10</f>
        <v>F.N.</v>
      </c>
      <c r="D26" s="119" t="str">
        <f>'EAGLES - 11 - 12 - '!D10</f>
        <v>H</v>
      </c>
      <c r="E26" s="119" t="str">
        <f>'EAGLES - 11 - 12 - '!E10</f>
        <v>G</v>
      </c>
    </row>
    <row r="27" spans="1:5" ht="19.5">
      <c r="A27" s="82" t="str">
        <f>'EAGLES - 11 - 12 - '!A11</f>
        <v>FERNANDEZ BETOLAZA IÑAKI</v>
      </c>
      <c r="B27" s="118" t="str">
        <f>'EAGLES - 11 - 12 - '!B11</f>
        <v>EL CEIBO GOLF</v>
      </c>
      <c r="C27" s="119">
        <f>'EAGLES - 11 - 12 - '!C11</f>
        <v>40555</v>
      </c>
      <c r="D27" s="119">
        <f>'EAGLES - 11 - 12 - '!D11</f>
        <v>4</v>
      </c>
      <c r="E27" s="119">
        <f>'EAGLES - 11 - 12 - '!E11</f>
        <v>40</v>
      </c>
    </row>
    <row r="28" spans="1:5" ht="20.25" thickBot="1">
      <c r="A28" s="82" t="str">
        <f>'EAGLES - 11 - 12 - '!A12</f>
        <v>CHUQUER GONZALEZ BAUTISTA</v>
      </c>
      <c r="B28" s="118" t="str">
        <f>'EAGLES - 11 - 12 - '!B12</f>
        <v>OLIVOS GOLF CLUB</v>
      </c>
      <c r="C28" s="119">
        <f>'EAGLES - 11 - 12 - '!C12</f>
        <v>40591</v>
      </c>
      <c r="D28" s="119">
        <f>'EAGLES - 11 - 12 - '!D12</f>
        <v>0</v>
      </c>
      <c r="E28" s="119">
        <f>'EAGLES - 11 - 12 - '!E12</f>
        <v>43</v>
      </c>
    </row>
    <row r="29" spans="1:5" ht="20.25" thickBot="1">
      <c r="A29" s="340" t="s">
        <v>49</v>
      </c>
      <c r="B29" s="341"/>
      <c r="C29" s="341"/>
      <c r="D29" s="341"/>
      <c r="E29" s="342"/>
    </row>
    <row r="30" spans="1:5" ht="20.25" thickBot="1">
      <c r="A30" s="122"/>
      <c r="B30" s="123"/>
      <c r="C30" s="343"/>
      <c r="D30" s="344"/>
      <c r="E30" s="345"/>
    </row>
    <row r="31" spans="1:5" ht="19.5" thickBot="1">
      <c r="C31" s="80"/>
    </row>
    <row r="32" spans="1:5" ht="20.25" thickBot="1">
      <c r="A32" s="346" t="str">
        <f>'EAGLES - 11 - 12 - '!A49:E49</f>
        <v>CEJAS CATALINA</v>
      </c>
      <c r="B32" s="347"/>
      <c r="C32" s="347"/>
      <c r="D32" s="347"/>
      <c r="E32" s="348"/>
    </row>
    <row r="33" spans="1:5" ht="20.25" thickBot="1">
      <c r="A33" s="81" t="s">
        <v>0</v>
      </c>
      <c r="B33" s="81" t="s">
        <v>10</v>
      </c>
      <c r="C33" s="81" t="s">
        <v>50</v>
      </c>
      <c r="D33" s="81" t="s">
        <v>51</v>
      </c>
      <c r="E33" s="81" t="s">
        <v>9</v>
      </c>
    </row>
    <row r="34" spans="1:5" ht="19.5">
      <c r="A34" s="82" t="str">
        <f>'EAGLES - 11 - 12 - '!A51</f>
        <v>BERENGENO JOAQUINA</v>
      </c>
      <c r="B34" s="118" t="str">
        <f>'EAGLES - 11 - 12 - '!B51</f>
        <v xml:space="preserve">CMDP </v>
      </c>
      <c r="C34" s="119">
        <f>'EAGLES - 11 - 12 - '!C51</f>
        <v>41026</v>
      </c>
      <c r="D34" s="119">
        <f>'EAGLES - 11 - 12 - '!D51</f>
        <v>19</v>
      </c>
      <c r="E34" s="119">
        <f>'EAGLES - 11 - 12 - '!E51</f>
        <v>75</v>
      </c>
    </row>
    <row r="35" spans="1:5" ht="19.5">
      <c r="A35" s="82">
        <f>'EAGLES - 11 - 12 - '!A52</f>
        <v>0</v>
      </c>
      <c r="B35" s="118">
        <f>'EAGLES - 11 - 12 - '!B52</f>
        <v>0</v>
      </c>
      <c r="C35" s="119">
        <f>'EAGLES - 11 - 12 - '!C52</f>
        <v>0</v>
      </c>
      <c r="D35" s="119">
        <f>'EAGLES - 11 - 12 - '!D52</f>
        <v>0</v>
      </c>
      <c r="E35" s="119">
        <f>'EAGLES - 11 - 12 - '!E52</f>
        <v>0</v>
      </c>
    </row>
    <row r="36" spans="1:5" ht="20.25" thickBot="1">
      <c r="A36" s="82">
        <f>'EAGLES - 11 - 12 - '!A53</f>
        <v>0</v>
      </c>
      <c r="B36" s="118">
        <f>'EAGLES - 11 - 12 - '!B53</f>
        <v>0</v>
      </c>
      <c r="C36" s="119">
        <f>'EAGLES - 11 - 12 - '!C53</f>
        <v>0</v>
      </c>
      <c r="D36" s="119">
        <f>'EAGLES - 11 - 12 - '!D53</f>
        <v>0</v>
      </c>
      <c r="E36" s="119">
        <f>'EAGLES - 11 - 12 - '!E53</f>
        <v>0</v>
      </c>
    </row>
    <row r="37" spans="1:5" ht="20.25" thickBot="1">
      <c r="A37" s="346" t="s">
        <v>49</v>
      </c>
      <c r="B37" s="347"/>
      <c r="C37" s="347"/>
      <c r="D37" s="347"/>
      <c r="E37" s="348"/>
    </row>
    <row r="38" spans="1:5" ht="20.25" thickBot="1">
      <c r="A38" s="120"/>
      <c r="B38" s="87"/>
      <c r="C38" s="343"/>
      <c r="D38" s="344"/>
      <c r="E38" s="345"/>
    </row>
    <row r="39" spans="1:5" ht="19.5">
      <c r="A39" s="83"/>
      <c r="B39" s="84"/>
      <c r="C39" s="85"/>
      <c r="D39" s="85"/>
      <c r="E39" s="85"/>
    </row>
    <row r="40" spans="1:5" ht="19.5">
      <c r="A40" s="83"/>
      <c r="B40" s="84"/>
      <c r="C40" s="85"/>
      <c r="D40" s="85"/>
      <c r="E40" s="85"/>
    </row>
    <row r="41" spans="1:5" ht="19.5">
      <c r="A41" s="83"/>
      <c r="B41" s="84"/>
      <c r="C41" s="85"/>
      <c r="D41" s="85"/>
      <c r="E41" s="85"/>
    </row>
    <row r="42" spans="1:5" ht="19.5">
      <c r="A42" s="83"/>
      <c r="B42" s="84"/>
      <c r="C42" s="85"/>
      <c r="D42" s="85"/>
      <c r="E42" s="85"/>
    </row>
    <row r="43" spans="1:5" ht="20.25" thickBot="1">
      <c r="A43" s="83"/>
      <c r="B43" s="84"/>
      <c r="C43" s="85"/>
      <c r="D43" s="85"/>
      <c r="E43" s="85"/>
    </row>
    <row r="44" spans="1:5" ht="20.25" thickBot="1">
      <c r="A44" s="340" t="str">
        <f>'BIRDIES 13 Y POST'!A7:E7</f>
        <v>BIRDIES - CABALLEROS CLASES 2013 Y POSTERIORES</v>
      </c>
      <c r="B44" s="341"/>
      <c r="C44" s="341"/>
      <c r="D44" s="341"/>
      <c r="E44" s="342"/>
    </row>
    <row r="45" spans="1:5" ht="20.25" thickBot="1">
      <c r="A45" s="4" t="s">
        <v>0</v>
      </c>
      <c r="B45" s="4" t="s">
        <v>10</v>
      </c>
      <c r="C45" s="4" t="s">
        <v>19</v>
      </c>
      <c r="D45" s="4" t="s">
        <v>20</v>
      </c>
      <c r="E45" s="4" t="s">
        <v>9</v>
      </c>
    </row>
    <row r="46" spans="1:5" ht="19.5">
      <c r="A46" s="82" t="str">
        <f>'BIRDIES 13 Y POST'!A9</f>
        <v>JUGADOR</v>
      </c>
      <c r="B46" s="118" t="str">
        <f>'BIRDIES 13 Y POST'!B9</f>
        <v>CLUB</v>
      </c>
      <c r="C46" s="119" t="str">
        <f>'BIRDIES 13 Y POST'!C9</f>
        <v>F.N.</v>
      </c>
      <c r="D46" s="119" t="str">
        <f>'BIRDIES 13 Y POST'!D9</f>
        <v>H</v>
      </c>
      <c r="E46" s="119" t="str">
        <f>'BIRDIES 13 Y POST'!E9</f>
        <v>G</v>
      </c>
    </row>
    <row r="47" spans="1:5" ht="19.5">
      <c r="A47" s="82" t="str">
        <f>'BIRDIES 13 Y POST'!A10</f>
        <v>SCEVOLA VICENTE</v>
      </c>
      <c r="B47" s="118" t="str">
        <f>'BIRDIES 13 Y POST'!B10</f>
        <v>JUNIN GOLF CLUB</v>
      </c>
      <c r="C47" s="119">
        <f>'BIRDIES 13 Y POST'!C10</f>
        <v>41332</v>
      </c>
      <c r="D47" s="119">
        <f>'BIRDIES 13 Y POST'!D10</f>
        <v>0</v>
      </c>
      <c r="E47" s="119">
        <f>'BIRDIES 13 Y POST'!E10</f>
        <v>37</v>
      </c>
    </row>
    <row r="48" spans="1:5" ht="20.25" thickBot="1">
      <c r="A48" s="82" t="str">
        <f>'BIRDIES 13 Y POST'!A11</f>
        <v>CICCOLA FRANCESCO</v>
      </c>
      <c r="B48" s="118" t="str">
        <f>'BIRDIES 13 Y POST'!B11</f>
        <v>ML</v>
      </c>
      <c r="C48" s="119">
        <f>'BIRDIES 13 Y POST'!C11</f>
        <v>41277</v>
      </c>
      <c r="D48" s="119">
        <f>'BIRDIES 13 Y POST'!D11</f>
        <v>-3</v>
      </c>
      <c r="E48" s="119">
        <f>'BIRDIES 13 Y POST'!E11</f>
        <v>34</v>
      </c>
    </row>
    <row r="49" spans="1:5" ht="20.25" thickBot="1">
      <c r="A49" s="340" t="s">
        <v>49</v>
      </c>
      <c r="B49" s="341"/>
      <c r="C49" s="341"/>
      <c r="D49" s="341"/>
      <c r="E49" s="342"/>
    </row>
    <row r="50" spans="1:5" ht="20.25" thickBot="1">
      <c r="A50" s="120"/>
      <c r="B50" s="87"/>
      <c r="C50" s="343"/>
      <c r="D50" s="344"/>
      <c r="E50" s="345"/>
    </row>
    <row r="51" spans="1:5" ht="20.25" thickBot="1">
      <c r="A51" s="83"/>
      <c r="B51" s="124"/>
      <c r="C51" s="64"/>
      <c r="D51" s="85"/>
      <c r="E51" s="64"/>
    </row>
    <row r="52" spans="1:5" ht="20.25" thickBot="1">
      <c r="A52" s="346" t="e">
        <f>'BIRDIES 13 Y POST'!#REF!</f>
        <v>#REF!</v>
      </c>
      <c r="B52" s="347"/>
      <c r="C52" s="347"/>
      <c r="D52" s="347"/>
      <c r="E52" s="348"/>
    </row>
    <row r="53" spans="1:5" ht="20.25" thickBot="1">
      <c r="A53" s="4" t="s">
        <v>0</v>
      </c>
      <c r="B53" s="4" t="s">
        <v>10</v>
      </c>
      <c r="C53" s="4" t="s">
        <v>19</v>
      </c>
      <c r="D53" s="4" t="s">
        <v>20</v>
      </c>
      <c r="E53" s="4" t="s">
        <v>9</v>
      </c>
    </row>
    <row r="54" spans="1:5" ht="19.5">
      <c r="A54" s="82" t="e">
        <f>'BIRDIES 13 Y POST'!#REF!</f>
        <v>#REF!</v>
      </c>
      <c r="B54" s="118" t="e">
        <f>'BIRDIES 13 Y POST'!#REF!</f>
        <v>#REF!</v>
      </c>
      <c r="C54" s="119" t="e">
        <f>'BIRDIES 13 Y POST'!#REF!</f>
        <v>#REF!</v>
      </c>
      <c r="D54" s="119" t="e">
        <f>'BIRDIES 13 Y POST'!#REF!</f>
        <v>#REF!</v>
      </c>
      <c r="E54" s="119" t="e">
        <f>'BIRDIES 13 Y POST'!#REF!</f>
        <v>#REF!</v>
      </c>
    </row>
    <row r="55" spans="1:5" ht="19.5">
      <c r="A55" s="82" t="e">
        <f>'BIRDIES 13 Y POST'!#REF!</f>
        <v>#REF!</v>
      </c>
      <c r="B55" s="118" t="e">
        <f>'BIRDIES 13 Y POST'!#REF!</f>
        <v>#REF!</v>
      </c>
      <c r="C55" s="119" t="e">
        <f>'BIRDIES 13 Y POST'!#REF!</f>
        <v>#REF!</v>
      </c>
      <c r="D55" s="119" t="e">
        <f>'BIRDIES 13 Y POST'!#REF!</f>
        <v>#REF!</v>
      </c>
      <c r="E55" s="119" t="e">
        <f>'BIRDIES 13 Y POST'!#REF!</f>
        <v>#REF!</v>
      </c>
    </row>
    <row r="56" spans="1:5" ht="20.25" thickBot="1">
      <c r="A56" s="82" t="e">
        <f>'BIRDIES 13 Y POST'!#REF!</f>
        <v>#REF!</v>
      </c>
      <c r="B56" s="118" t="e">
        <f>'BIRDIES 13 Y POST'!#REF!</f>
        <v>#REF!</v>
      </c>
      <c r="C56" s="119" t="e">
        <f>'BIRDIES 13 Y POST'!#REF!</f>
        <v>#REF!</v>
      </c>
      <c r="D56" s="119" t="e">
        <f>'BIRDIES 13 Y POST'!#REF!</f>
        <v>#REF!</v>
      </c>
      <c r="E56" s="119" t="e">
        <f>'BIRDIES 13 Y POST'!#REF!</f>
        <v>#REF!</v>
      </c>
    </row>
    <row r="57" spans="1:5" ht="20.25" thickBot="1">
      <c r="A57" s="346" t="s">
        <v>49</v>
      </c>
      <c r="B57" s="347"/>
      <c r="C57" s="347"/>
      <c r="D57" s="347"/>
      <c r="E57" s="348"/>
    </row>
    <row r="58" spans="1:5" ht="20.25" thickBot="1">
      <c r="A58" s="120"/>
      <c r="B58" s="121"/>
      <c r="C58" s="343"/>
      <c r="D58" s="344"/>
      <c r="E58" s="345"/>
    </row>
    <row r="59" spans="1:5" ht="19.5" thickBot="1">
      <c r="C59" s="80"/>
    </row>
    <row r="60" spans="1:5" ht="20.25" thickBot="1">
      <c r="A60" s="291">
        <f>'PROM '!A7</f>
        <v>0</v>
      </c>
      <c r="B60" s="292"/>
      <c r="C60" s="292"/>
      <c r="D60" s="292"/>
      <c r="E60" s="293"/>
    </row>
    <row r="61" spans="1:5" ht="20.25" thickBot="1">
      <c r="A61" s="4" t="s">
        <v>0</v>
      </c>
      <c r="B61" s="4" t="s">
        <v>10</v>
      </c>
      <c r="C61" s="4" t="s">
        <v>19</v>
      </c>
      <c r="D61" s="4" t="s">
        <v>20</v>
      </c>
      <c r="E61" s="4" t="s">
        <v>9</v>
      </c>
    </row>
    <row r="62" spans="1:5" ht="19.5">
      <c r="A62" s="82">
        <f>'PROM '!A9</f>
        <v>0</v>
      </c>
      <c r="B62" s="118">
        <f>'PROM '!B9</f>
        <v>0</v>
      </c>
      <c r="C62" s="119">
        <f>'PROM '!C9</f>
        <v>0</v>
      </c>
      <c r="D62" s="119">
        <f>'PROM '!D9</f>
        <v>0</v>
      </c>
      <c r="E62" s="119" t="str">
        <f>'PROM '!E9</f>
        <v>RONDA 1</v>
      </c>
    </row>
    <row r="63" spans="1:5" ht="19.5">
      <c r="A63" s="82" t="str">
        <f>'PROM '!A10</f>
        <v>JUGADOR</v>
      </c>
      <c r="B63" s="118" t="str">
        <f>'PROM '!B10</f>
        <v>CLUB</v>
      </c>
      <c r="C63" s="119" t="str">
        <f>'PROM '!C10</f>
        <v>F.N.</v>
      </c>
      <c r="D63" s="119" t="str">
        <f>'PROM '!D10</f>
        <v>H</v>
      </c>
      <c r="E63" s="119" t="str">
        <f>'PROM '!E10</f>
        <v>G</v>
      </c>
    </row>
    <row r="64" spans="1:5" ht="19.5">
      <c r="A64" s="82" t="str">
        <f>'PROM '!A11</f>
        <v>SANTANA JOAQUIN</v>
      </c>
      <c r="B64" s="118" t="str">
        <f>'PROM '!B11</f>
        <v>SPGC</v>
      </c>
      <c r="C64" s="119">
        <f>'PROM '!C11</f>
        <v>39638</v>
      </c>
      <c r="D64" s="119">
        <f>'PROM '!D11</f>
        <v>0</v>
      </c>
      <c r="E64" s="119">
        <f>'PROM '!E11</f>
        <v>50</v>
      </c>
    </row>
    <row r="65" spans="1:5" ht="19.5" thickBot="1">
      <c r="C65" s="80"/>
    </row>
    <row r="66" spans="1:5" ht="20.25" thickBot="1">
      <c r="A66" s="291" t="str">
        <f>'PROM '!A14</f>
        <v>PEREZ RAVENTOS MATEO</v>
      </c>
      <c r="B66" s="292"/>
      <c r="C66" s="292"/>
      <c r="D66" s="292"/>
      <c r="E66" s="293"/>
    </row>
    <row r="67" spans="1:5" ht="20.25" thickBot="1">
      <c r="A67" s="4" t="s">
        <v>0</v>
      </c>
      <c r="B67" s="4" t="s">
        <v>10</v>
      </c>
      <c r="C67" s="4" t="s">
        <v>17</v>
      </c>
      <c r="D67" s="4" t="s">
        <v>18</v>
      </c>
      <c r="E67" s="4" t="s">
        <v>9</v>
      </c>
    </row>
    <row r="68" spans="1:5" ht="19.5">
      <c r="A68" s="82" t="str">
        <f>'PROM '!A16</f>
        <v>VARELA FRANCISCO</v>
      </c>
      <c r="B68" s="118" t="str">
        <f>'PROM '!B16</f>
        <v>MDPGC</v>
      </c>
      <c r="C68" s="119">
        <f>'PROM '!C16</f>
        <v>38085</v>
      </c>
      <c r="D68" s="119">
        <f>'PROM '!D16</f>
        <v>0</v>
      </c>
      <c r="E68" s="119">
        <f>'PROM '!E16</f>
        <v>63</v>
      </c>
    </row>
    <row r="69" spans="1:5" ht="19.5">
      <c r="A69" s="82" t="e">
        <f>'PROM '!#REF!</f>
        <v>#REF!</v>
      </c>
      <c r="B69" s="118" t="e">
        <f>'PROM '!#REF!</f>
        <v>#REF!</v>
      </c>
      <c r="C69" s="119" t="e">
        <f>'PROM '!#REF!</f>
        <v>#REF!</v>
      </c>
      <c r="D69" s="119" t="e">
        <f>'PROM '!#REF!</f>
        <v>#REF!</v>
      </c>
      <c r="E69" s="119" t="e">
        <f>'PROM '!#REF!</f>
        <v>#REF!</v>
      </c>
    </row>
    <row r="70" spans="1:5" ht="19.5">
      <c r="A70" s="82" t="e">
        <f>'PROM '!#REF!</f>
        <v>#REF!</v>
      </c>
      <c r="B70" s="118" t="e">
        <f>'PROM '!#REF!</f>
        <v>#REF!</v>
      </c>
      <c r="C70" s="119" t="e">
        <f>'PROM '!#REF!</f>
        <v>#REF!</v>
      </c>
      <c r="D70" s="119" t="e">
        <f>'PROM '!#REF!</f>
        <v>#REF!</v>
      </c>
      <c r="E70" s="119" t="e">
        <f>'PROM '!#REF!</f>
        <v>#REF!</v>
      </c>
    </row>
    <row r="71" spans="1:5" ht="19.5">
      <c r="A71" s="82" t="e">
        <f>'PROM '!#REF!</f>
        <v>#REF!</v>
      </c>
      <c r="B71" s="118" t="e">
        <f>'PROM '!#REF!</f>
        <v>#REF!</v>
      </c>
      <c r="C71" s="119" t="e">
        <f>'PROM '!#REF!</f>
        <v>#REF!</v>
      </c>
      <c r="D71" s="119" t="e">
        <f>'PROM '!#REF!</f>
        <v>#REF!</v>
      </c>
      <c r="E71" s="119" t="e">
        <f>'PROM '!#REF!</f>
        <v>#REF!</v>
      </c>
    </row>
    <row r="72" spans="1:5" ht="19.5">
      <c r="A72" s="82" t="e">
        <f>'PROM '!#REF!</f>
        <v>#REF!</v>
      </c>
      <c r="B72" s="118" t="e">
        <f>'PROM '!#REF!</f>
        <v>#REF!</v>
      </c>
      <c r="C72" s="119" t="e">
        <f>'PROM '!#REF!</f>
        <v>#REF!</v>
      </c>
      <c r="D72" s="119" t="e">
        <f>'PROM '!#REF!</f>
        <v>#REF!</v>
      </c>
      <c r="E72" s="119" t="e">
        <f>'PROM '!#REF!</f>
        <v>#REF!</v>
      </c>
    </row>
    <row r="73" spans="1:5" ht="19.5">
      <c r="A73" s="82" t="e">
        <f>'PROM '!#REF!</f>
        <v>#REF!</v>
      </c>
      <c r="B73" s="118" t="e">
        <f>'PROM '!#REF!</f>
        <v>#REF!</v>
      </c>
      <c r="C73" s="119" t="e">
        <f>'PROM '!#REF!</f>
        <v>#REF!</v>
      </c>
      <c r="D73" s="119" t="e">
        <f>'PROM '!#REF!</f>
        <v>#REF!</v>
      </c>
      <c r="E73" s="119" t="e">
        <f>'PROM '!#REF!</f>
        <v>#REF!</v>
      </c>
    </row>
    <row r="74" spans="1:5" ht="19.5">
      <c r="A74" s="82" t="e">
        <f>'PROM '!#REF!</f>
        <v>#REF!</v>
      </c>
      <c r="B74" s="118" t="e">
        <f>'PROM '!#REF!</f>
        <v>#REF!</v>
      </c>
      <c r="C74" s="119" t="e">
        <f>'PROM '!#REF!</f>
        <v>#REF!</v>
      </c>
      <c r="D74" s="119" t="e">
        <f>'PROM '!#REF!</f>
        <v>#REF!</v>
      </c>
      <c r="E74" s="119" t="e">
        <f>'PROM '!#REF!</f>
        <v>#REF!</v>
      </c>
    </row>
    <row r="75" spans="1:5" ht="19.5">
      <c r="A75" s="82" t="e">
        <f>'PROM '!#REF!</f>
        <v>#REF!</v>
      </c>
      <c r="B75" s="118" t="e">
        <f>'PROM '!#REF!</f>
        <v>#REF!</v>
      </c>
      <c r="C75" s="119" t="e">
        <f>'PROM '!#REF!</f>
        <v>#REF!</v>
      </c>
      <c r="D75" s="119" t="e">
        <f>'PROM '!#REF!</f>
        <v>#REF!</v>
      </c>
      <c r="E75" s="119" t="e">
        <f>'PROM '!#REF!</f>
        <v>#REF!</v>
      </c>
    </row>
    <row r="76" spans="1:5" ht="19.5">
      <c r="A76" s="82" t="e">
        <f>'PROM '!#REF!</f>
        <v>#REF!</v>
      </c>
      <c r="B76" s="118" t="e">
        <f>'PROM '!#REF!</f>
        <v>#REF!</v>
      </c>
      <c r="C76" s="119" t="e">
        <f>'PROM '!#REF!</f>
        <v>#REF!</v>
      </c>
      <c r="D76" s="119" t="e">
        <f>'PROM '!#REF!</f>
        <v>#REF!</v>
      </c>
      <c r="E76" s="119" t="e">
        <f>'PROM '!#REF!</f>
        <v>#REF!</v>
      </c>
    </row>
    <row r="77" spans="1:5" ht="19.5">
      <c r="A77" s="82" t="e">
        <f>'PROM '!#REF!</f>
        <v>#REF!</v>
      </c>
      <c r="B77" s="118" t="e">
        <f>'PROM '!#REF!</f>
        <v>#REF!</v>
      </c>
      <c r="C77" s="119" t="e">
        <f>'PROM '!#REF!</f>
        <v>#REF!</v>
      </c>
      <c r="D77" s="119" t="e">
        <f>'PROM '!#REF!</f>
        <v>#REF!</v>
      </c>
      <c r="E77" s="119" t="e">
        <f>'PROM '!#REF!</f>
        <v>#REF!</v>
      </c>
    </row>
    <row r="78" spans="1:5" ht="19.5">
      <c r="A78" s="82" t="e">
        <f>'PROM '!#REF!</f>
        <v>#REF!</v>
      </c>
      <c r="B78" s="118" t="e">
        <f>'PROM '!#REF!</f>
        <v>#REF!</v>
      </c>
      <c r="C78" s="119" t="e">
        <f>'PROM '!#REF!</f>
        <v>#REF!</v>
      </c>
      <c r="D78" s="119" t="e">
        <f>'PROM '!#REF!</f>
        <v>#REF!</v>
      </c>
      <c r="E78" s="119" t="e">
        <f>'PROM '!#REF!</f>
        <v>#REF!</v>
      </c>
    </row>
    <row r="79" spans="1:5" ht="19.5">
      <c r="A79" s="82" t="e">
        <f>'PROM '!#REF!</f>
        <v>#REF!</v>
      </c>
      <c r="B79" s="118" t="e">
        <f>'PROM '!#REF!</f>
        <v>#REF!</v>
      </c>
      <c r="C79" s="119" t="e">
        <f>'PROM '!#REF!</f>
        <v>#REF!</v>
      </c>
      <c r="D79" s="119" t="e">
        <f>'PROM '!#REF!</f>
        <v>#REF!</v>
      </c>
      <c r="E79" s="119" t="e">
        <f>'PROM '!#REF!</f>
        <v>#REF!</v>
      </c>
    </row>
    <row r="80" spans="1:5" ht="19.5">
      <c r="A80" s="82" t="e">
        <f>'PROM '!#REF!</f>
        <v>#REF!</v>
      </c>
      <c r="B80" s="118" t="e">
        <f>'PROM '!#REF!</f>
        <v>#REF!</v>
      </c>
      <c r="C80" s="119" t="e">
        <f>'PROM '!#REF!</f>
        <v>#REF!</v>
      </c>
      <c r="D80" s="119" t="e">
        <f>'PROM '!#REF!</f>
        <v>#REF!</v>
      </c>
      <c r="E80" s="119" t="e">
        <f>'PROM '!#REF!</f>
        <v>#REF!</v>
      </c>
    </row>
    <row r="81" spans="1:5" ht="19.5">
      <c r="A81" s="82" t="e">
        <f>'PROM '!#REF!</f>
        <v>#REF!</v>
      </c>
      <c r="B81" s="118" t="e">
        <f>'PROM '!#REF!</f>
        <v>#REF!</v>
      </c>
      <c r="C81" s="119" t="e">
        <f>'PROM '!#REF!</f>
        <v>#REF!</v>
      </c>
      <c r="D81" s="119" t="e">
        <f>'PROM '!#REF!</f>
        <v>#REF!</v>
      </c>
      <c r="E81" s="119" t="e">
        <f>'PROM '!#REF!</f>
        <v>#REF!</v>
      </c>
    </row>
    <row r="82" spans="1:5" ht="19.5">
      <c r="A82" s="82" t="e">
        <f>'PROM '!#REF!</f>
        <v>#REF!</v>
      </c>
      <c r="B82" s="118" t="e">
        <f>'PROM '!#REF!</f>
        <v>#REF!</v>
      </c>
      <c r="C82" s="119" t="e">
        <f>'PROM '!#REF!</f>
        <v>#REF!</v>
      </c>
      <c r="D82" s="119" t="e">
        <f>'PROM '!#REF!</f>
        <v>#REF!</v>
      </c>
      <c r="E82" s="119" t="e">
        <f>'PROM '!#REF!</f>
        <v>#REF!</v>
      </c>
    </row>
    <row r="83" spans="1:5" ht="19.5">
      <c r="A83" s="82" t="e">
        <f>'PROM '!#REF!</f>
        <v>#REF!</v>
      </c>
      <c r="B83" s="118" t="e">
        <f>'PROM '!#REF!</f>
        <v>#REF!</v>
      </c>
      <c r="C83" s="119" t="e">
        <f>'PROM '!#REF!</f>
        <v>#REF!</v>
      </c>
      <c r="D83" s="119" t="e">
        <f>'PROM '!#REF!</f>
        <v>#REF!</v>
      </c>
      <c r="E83" s="119" t="e">
        <f>'PROM '!#REF!</f>
        <v>#REF!</v>
      </c>
    </row>
    <row r="84" spans="1:5" ht="19.5">
      <c r="A84" s="82" t="e">
        <f>'PROM '!#REF!</f>
        <v>#REF!</v>
      </c>
      <c r="B84" s="118" t="e">
        <f>'PROM '!#REF!</f>
        <v>#REF!</v>
      </c>
      <c r="C84" s="119" t="e">
        <f>'PROM '!#REF!</f>
        <v>#REF!</v>
      </c>
      <c r="D84" s="119" t="e">
        <f>'PROM '!#REF!</f>
        <v>#REF!</v>
      </c>
      <c r="E84" s="119" t="e">
        <f>'PROM '!#REF!</f>
        <v>#REF!</v>
      </c>
    </row>
    <row r="85" spans="1:5" ht="19.5">
      <c r="A85" s="82" t="e">
        <f>'PROM '!#REF!</f>
        <v>#REF!</v>
      </c>
      <c r="B85" s="118" t="e">
        <f>'PROM '!#REF!</f>
        <v>#REF!</v>
      </c>
      <c r="C85" s="119" t="e">
        <f>'PROM '!#REF!</f>
        <v>#REF!</v>
      </c>
      <c r="D85" s="119" t="e">
        <f>'PROM '!#REF!</f>
        <v>#REF!</v>
      </c>
      <c r="E85" s="119" t="e">
        <f>'PROM '!#REF!</f>
        <v>#REF!</v>
      </c>
    </row>
    <row r="86" spans="1:5" ht="19.5" thickBot="1">
      <c r="C86" s="80"/>
    </row>
    <row r="87" spans="1:5" ht="20.25" thickBot="1">
      <c r="A87" s="291" t="e">
        <f>'PROM '!#REF!</f>
        <v>#REF!</v>
      </c>
      <c r="B87" s="292"/>
      <c r="C87" s="292"/>
      <c r="D87" s="292"/>
      <c r="E87" s="293"/>
    </row>
    <row r="88" spans="1:5" ht="20.25" thickBot="1">
      <c r="A88" s="4" t="s">
        <v>0</v>
      </c>
      <c r="B88" s="4" t="s">
        <v>10</v>
      </c>
      <c r="C88" s="4" t="s">
        <v>17</v>
      </c>
      <c r="D88" s="4" t="s">
        <v>18</v>
      </c>
      <c r="E88" s="4" t="s">
        <v>9</v>
      </c>
    </row>
    <row r="89" spans="1:5" ht="19.5">
      <c r="A89" s="82" t="e">
        <f>'PROM '!#REF!</f>
        <v>#REF!</v>
      </c>
      <c r="B89" s="118" t="e">
        <f>'PROM '!#REF!</f>
        <v>#REF!</v>
      </c>
      <c r="C89" s="119" t="e">
        <f>'PROM '!#REF!</f>
        <v>#REF!</v>
      </c>
      <c r="D89" s="119" t="e">
        <f>'PROM '!#REF!</f>
        <v>#REF!</v>
      </c>
      <c r="E89" s="119" t="e">
        <f>'PROM '!#REF!</f>
        <v>#REF!</v>
      </c>
    </row>
    <row r="90" spans="1:5" ht="19.5">
      <c r="A90" s="82" t="e">
        <f>'PROM '!#REF!</f>
        <v>#REF!</v>
      </c>
      <c r="B90" s="118" t="e">
        <f>'PROM '!#REF!</f>
        <v>#REF!</v>
      </c>
      <c r="C90" s="119" t="e">
        <f>'PROM '!#REF!</f>
        <v>#REF!</v>
      </c>
      <c r="D90" s="119" t="e">
        <f>'PROM '!#REF!</f>
        <v>#REF!</v>
      </c>
      <c r="E90" s="119" t="e">
        <f>'PROM '!#REF!</f>
        <v>#REF!</v>
      </c>
    </row>
    <row r="91" spans="1:5" ht="19.5">
      <c r="A91" s="82" t="e">
        <f>'PROM '!#REF!</f>
        <v>#REF!</v>
      </c>
      <c r="B91" s="118" t="e">
        <f>'PROM '!#REF!</f>
        <v>#REF!</v>
      </c>
      <c r="C91" s="119" t="e">
        <f>'PROM '!#REF!</f>
        <v>#REF!</v>
      </c>
      <c r="D91" s="119" t="e">
        <f>'PROM '!#REF!</f>
        <v>#REF!</v>
      </c>
      <c r="E91" s="119" t="e">
        <f>'PROM '!#REF!</f>
        <v>#REF!</v>
      </c>
    </row>
    <row r="92" spans="1:5" ht="19.5">
      <c r="A92" s="82" t="e">
        <f>'PROM '!#REF!</f>
        <v>#REF!</v>
      </c>
      <c r="B92" s="118" t="e">
        <f>'PROM '!#REF!</f>
        <v>#REF!</v>
      </c>
      <c r="C92" s="119" t="e">
        <f>'PROM '!#REF!</f>
        <v>#REF!</v>
      </c>
      <c r="D92" s="119" t="e">
        <f>'PROM '!#REF!</f>
        <v>#REF!</v>
      </c>
      <c r="E92" s="119" t="e">
        <f>'PROM '!#REF!</f>
        <v>#REF!</v>
      </c>
    </row>
    <row r="93" spans="1:5" ht="19.5">
      <c r="A93" s="82" t="e">
        <f>'PROM '!#REF!</f>
        <v>#REF!</v>
      </c>
      <c r="B93" s="118" t="e">
        <f>'PROM '!#REF!</f>
        <v>#REF!</v>
      </c>
      <c r="C93" s="119" t="e">
        <f>'PROM '!#REF!</f>
        <v>#REF!</v>
      </c>
      <c r="D93" s="119" t="e">
        <f>'PROM '!#REF!</f>
        <v>#REF!</v>
      </c>
      <c r="E93" s="119" t="e">
        <f>'PROM '!#REF!</f>
        <v>#REF!</v>
      </c>
    </row>
    <row r="94" spans="1:5" ht="19.5">
      <c r="A94" s="82" t="e">
        <f>'PROM '!#REF!</f>
        <v>#REF!</v>
      </c>
      <c r="B94" s="118" t="e">
        <f>'PROM '!#REF!</f>
        <v>#REF!</v>
      </c>
      <c r="C94" s="119" t="e">
        <f>'PROM '!#REF!</f>
        <v>#REF!</v>
      </c>
      <c r="D94" s="119" t="e">
        <f>'PROM '!#REF!</f>
        <v>#REF!</v>
      </c>
      <c r="E94" s="119" t="e">
        <f>'PROM '!#REF!</f>
        <v>#REF!</v>
      </c>
    </row>
    <row r="95" spans="1:5" ht="19.5">
      <c r="A95" s="82" t="e">
        <f>'PROM '!#REF!</f>
        <v>#REF!</v>
      </c>
      <c r="B95" s="118" t="e">
        <f>'PROM '!#REF!</f>
        <v>#REF!</v>
      </c>
      <c r="C95" s="119" t="e">
        <f>'PROM '!#REF!</f>
        <v>#REF!</v>
      </c>
      <c r="D95" s="119" t="e">
        <f>'PROM '!#REF!</f>
        <v>#REF!</v>
      </c>
      <c r="E95" s="119" t="e">
        <f>'PROM '!#REF!</f>
        <v>#REF!</v>
      </c>
    </row>
    <row r="96" spans="1:5" ht="19.5">
      <c r="A96" s="82" t="e">
        <f>'PROM '!#REF!</f>
        <v>#REF!</v>
      </c>
      <c r="B96" s="118" t="e">
        <f>'PROM '!#REF!</f>
        <v>#REF!</v>
      </c>
      <c r="C96" s="119" t="e">
        <f>'PROM '!#REF!</f>
        <v>#REF!</v>
      </c>
      <c r="D96" s="119" t="e">
        <f>'PROM '!#REF!</f>
        <v>#REF!</v>
      </c>
      <c r="E96" s="119" t="e">
        <f>'PROM '!#REF!</f>
        <v>#REF!</v>
      </c>
    </row>
    <row r="97" spans="1:5" ht="19.5">
      <c r="A97" s="82" t="e">
        <f>'PROM '!#REF!</f>
        <v>#REF!</v>
      </c>
      <c r="B97" s="118" t="e">
        <f>'PROM '!#REF!</f>
        <v>#REF!</v>
      </c>
      <c r="C97" s="119" t="e">
        <f>'PROM '!#REF!</f>
        <v>#REF!</v>
      </c>
      <c r="D97" s="119" t="e">
        <f>'PROM '!#REF!</f>
        <v>#REF!</v>
      </c>
      <c r="E97" s="119" t="e">
        <f>'PROM '!#REF!</f>
        <v>#REF!</v>
      </c>
    </row>
    <row r="98" spans="1:5" ht="19.5">
      <c r="A98" s="82" t="e">
        <f>'PROM '!#REF!</f>
        <v>#REF!</v>
      </c>
      <c r="B98" s="118" t="e">
        <f>'PROM '!#REF!</f>
        <v>#REF!</v>
      </c>
      <c r="C98" s="119" t="e">
        <f>'PROM '!#REF!</f>
        <v>#REF!</v>
      </c>
      <c r="D98" s="119" t="e">
        <f>'PROM '!#REF!</f>
        <v>#REF!</v>
      </c>
      <c r="E98" s="119" t="e">
        <f>'PROM '!#REF!</f>
        <v>#REF!</v>
      </c>
    </row>
    <row r="99" spans="1:5" ht="19.5">
      <c r="A99" s="82">
        <f>'PROM '!A17</f>
        <v>0</v>
      </c>
      <c r="B99" s="118">
        <f>'PROM '!B17</f>
        <v>0</v>
      </c>
      <c r="C99" s="119">
        <f>'PROM '!C17</f>
        <v>0</v>
      </c>
      <c r="D99" s="119">
        <f>'PROM '!D17</f>
        <v>0</v>
      </c>
      <c r="E99" s="119">
        <f>'PROM '!E17</f>
        <v>0</v>
      </c>
    </row>
    <row r="100" spans="1:5" ht="19.5">
      <c r="A100" s="82">
        <f>'PROM '!A18</f>
        <v>0</v>
      </c>
      <c r="B100" s="118">
        <f>'PROM '!B18</f>
        <v>0</v>
      </c>
      <c r="C100" s="119">
        <f>'PROM '!C18</f>
        <v>0</v>
      </c>
      <c r="D100" s="119">
        <f>'PROM '!D18</f>
        <v>0</v>
      </c>
      <c r="E100" s="119">
        <f>'PROM '!E18</f>
        <v>0</v>
      </c>
    </row>
    <row r="101" spans="1:5" ht="19.5">
      <c r="A101" s="82">
        <f>'PROM '!A19</f>
        <v>0</v>
      </c>
      <c r="B101" s="118">
        <f>'PROM '!B19</f>
        <v>0</v>
      </c>
      <c r="C101" s="119">
        <f>'PROM '!C19</f>
        <v>0</v>
      </c>
      <c r="D101" s="119">
        <f>'PROM '!D19</f>
        <v>0</v>
      </c>
      <c r="E101" s="119">
        <f>'PROM '!E19</f>
        <v>0</v>
      </c>
    </row>
    <row r="102" spans="1:5">
      <c r="C102" s="80"/>
    </row>
    <row r="103" spans="1:5">
      <c r="C103" s="80"/>
    </row>
    <row r="104" spans="1:5">
      <c r="C104" s="80"/>
    </row>
    <row r="105" spans="1:5">
      <c r="C105" s="80"/>
    </row>
    <row r="106" spans="1:5">
      <c r="C106" s="80"/>
    </row>
    <row r="107" spans="1:5">
      <c r="C107" s="80"/>
    </row>
    <row r="108" spans="1:5">
      <c r="C108" s="80"/>
    </row>
    <row r="109" spans="1:5">
      <c r="C109" s="80"/>
    </row>
    <row r="110" spans="1:5">
      <c r="C110" s="80"/>
    </row>
    <row r="111" spans="1:5">
      <c r="C111" s="80"/>
    </row>
    <row r="112" spans="1:5">
      <c r="C112" s="80"/>
    </row>
    <row r="113" spans="3:3">
      <c r="C113" s="80"/>
    </row>
    <row r="114" spans="3:3">
      <c r="C114" s="80"/>
    </row>
    <row r="115" spans="3:3">
      <c r="C115" s="80"/>
    </row>
    <row r="116" spans="3:3">
      <c r="C116" s="80"/>
    </row>
    <row r="117" spans="3:3">
      <c r="C117" s="80"/>
    </row>
    <row r="118" spans="3:3">
      <c r="C118" s="80"/>
    </row>
    <row r="119" spans="3:3">
      <c r="C119" s="80"/>
    </row>
    <row r="120" spans="3:3">
      <c r="C120" s="80"/>
    </row>
    <row r="121" spans="3:3">
      <c r="C121" s="80"/>
    </row>
    <row r="122" spans="3:3">
      <c r="C122" s="80"/>
    </row>
    <row r="123" spans="3:3">
      <c r="C123" s="80"/>
    </row>
    <row r="124" spans="3:3">
      <c r="C124" s="80"/>
    </row>
    <row r="125" spans="3:3">
      <c r="C125" s="80"/>
    </row>
    <row r="126" spans="3:3">
      <c r="C126" s="80"/>
    </row>
    <row r="127" spans="3:3">
      <c r="C127" s="80"/>
    </row>
    <row r="128" spans="3:3">
      <c r="C128" s="80"/>
    </row>
    <row r="129" spans="3:3">
      <c r="C129" s="80"/>
    </row>
    <row r="130" spans="3:3">
      <c r="C130" s="80"/>
    </row>
    <row r="131" spans="3:3">
      <c r="C131" s="80"/>
    </row>
    <row r="132" spans="3:3">
      <c r="C132" s="80"/>
    </row>
    <row r="133" spans="3:3">
      <c r="C133" s="80"/>
    </row>
    <row r="134" spans="3:3">
      <c r="C134" s="80"/>
    </row>
    <row r="135" spans="3:3">
      <c r="C135" s="80"/>
    </row>
    <row r="136" spans="3:3">
      <c r="C136" s="80"/>
    </row>
    <row r="137" spans="3:3">
      <c r="C137" s="80"/>
    </row>
    <row r="138" spans="3:3">
      <c r="C138" s="80"/>
    </row>
    <row r="139" spans="3:3">
      <c r="C139" s="80"/>
    </row>
    <row r="140" spans="3:3">
      <c r="C140" s="80"/>
    </row>
    <row r="141" spans="3:3">
      <c r="C141" s="80"/>
    </row>
    <row r="142" spans="3:3">
      <c r="C142" s="80"/>
    </row>
    <row r="143" spans="3:3">
      <c r="C143" s="80"/>
    </row>
    <row r="144" spans="3:3">
      <c r="C144" s="80"/>
    </row>
    <row r="145" spans="3:3">
      <c r="C145" s="80"/>
    </row>
    <row r="146" spans="3:3">
      <c r="C146" s="80"/>
    </row>
    <row r="147" spans="3:3">
      <c r="C147" s="80"/>
    </row>
    <row r="148" spans="3:3">
      <c r="C148" s="80"/>
    </row>
    <row r="149" spans="3:3">
      <c r="C149" s="80"/>
    </row>
    <row r="150" spans="3:3">
      <c r="C150" s="80"/>
    </row>
    <row r="151" spans="3:3">
      <c r="C151" s="80"/>
    </row>
    <row r="152" spans="3:3">
      <c r="C152" s="80"/>
    </row>
    <row r="153" spans="3:3">
      <c r="C153" s="80"/>
    </row>
    <row r="154" spans="3:3">
      <c r="C154" s="80"/>
    </row>
    <row r="155" spans="3:3">
      <c r="C155" s="80"/>
    </row>
    <row r="156" spans="3:3">
      <c r="C156" s="80"/>
    </row>
    <row r="157" spans="3:3">
      <c r="C157" s="80"/>
    </row>
    <row r="158" spans="3:3">
      <c r="C158" s="80"/>
    </row>
    <row r="159" spans="3:3">
      <c r="C159" s="80"/>
    </row>
    <row r="160" spans="3:3">
      <c r="C160" s="80"/>
    </row>
    <row r="161" spans="3:3">
      <c r="C161" s="80"/>
    </row>
    <row r="162" spans="3:3">
      <c r="C162" s="80"/>
    </row>
    <row r="163" spans="3:3">
      <c r="C163" s="80"/>
    </row>
    <row r="164" spans="3:3">
      <c r="C164" s="80"/>
    </row>
    <row r="165" spans="3:3">
      <c r="C165" s="80"/>
    </row>
    <row r="166" spans="3:3">
      <c r="C166" s="80"/>
    </row>
    <row r="167" spans="3:3">
      <c r="C167" s="80"/>
    </row>
    <row r="168" spans="3:3">
      <c r="C168" s="80"/>
    </row>
    <row r="169" spans="3:3">
      <c r="C169" s="80"/>
    </row>
    <row r="170" spans="3:3">
      <c r="C170" s="80"/>
    </row>
    <row r="171" spans="3:3">
      <c r="C171" s="80"/>
    </row>
    <row r="172" spans="3:3">
      <c r="C172" s="80"/>
    </row>
    <row r="173" spans="3:3">
      <c r="C173" s="80"/>
    </row>
    <row r="174" spans="3:3">
      <c r="C174" s="80"/>
    </row>
    <row r="175" spans="3:3">
      <c r="C175" s="80"/>
    </row>
    <row r="176" spans="3:3">
      <c r="C176" s="80"/>
    </row>
    <row r="177" spans="3:3">
      <c r="C177" s="80"/>
    </row>
    <row r="178" spans="3:3">
      <c r="C178" s="80"/>
    </row>
    <row r="179" spans="3:3">
      <c r="C179" s="80"/>
    </row>
    <row r="180" spans="3:3">
      <c r="C180" s="80"/>
    </row>
    <row r="181" spans="3:3">
      <c r="C181" s="80"/>
    </row>
    <row r="182" spans="3:3">
      <c r="C182" s="80"/>
    </row>
    <row r="183" spans="3:3">
      <c r="C183" s="80"/>
    </row>
    <row r="184" spans="3:3">
      <c r="C184" s="80"/>
    </row>
    <row r="185" spans="3:3">
      <c r="C185" s="80"/>
    </row>
    <row r="186" spans="3:3">
      <c r="C186" s="80"/>
    </row>
    <row r="187" spans="3:3">
      <c r="C187" s="80"/>
    </row>
    <row r="188" spans="3:3">
      <c r="C188" s="80"/>
    </row>
    <row r="189" spans="3:3">
      <c r="C189" s="80"/>
    </row>
    <row r="190" spans="3:3">
      <c r="C190" s="80"/>
    </row>
    <row r="191" spans="3:3">
      <c r="C191" s="80"/>
    </row>
    <row r="192" spans="3:3">
      <c r="C192" s="80"/>
    </row>
    <row r="193" spans="3:3">
      <c r="C193" s="80"/>
    </row>
    <row r="194" spans="3:3">
      <c r="C194" s="80"/>
    </row>
    <row r="195" spans="3:3">
      <c r="C195" s="80"/>
    </row>
    <row r="196" spans="3:3">
      <c r="C196" s="80"/>
    </row>
    <row r="197" spans="3:3">
      <c r="C197" s="80"/>
    </row>
    <row r="198" spans="3:3">
      <c r="C198" s="80"/>
    </row>
    <row r="199" spans="3:3">
      <c r="C199" s="80"/>
    </row>
    <row r="200" spans="3:3">
      <c r="C200" s="80"/>
    </row>
    <row r="201" spans="3:3">
      <c r="C201" s="80"/>
    </row>
    <row r="202" spans="3:3">
      <c r="C202" s="80"/>
    </row>
    <row r="203" spans="3:3">
      <c r="C203" s="80"/>
    </row>
    <row r="204" spans="3:3">
      <c r="C204" s="80"/>
    </row>
    <row r="205" spans="3:3">
      <c r="C205" s="80"/>
    </row>
    <row r="206" spans="3:3">
      <c r="C206" s="80"/>
    </row>
    <row r="207" spans="3:3">
      <c r="C207" s="80"/>
    </row>
    <row r="208" spans="3:3">
      <c r="C208" s="80"/>
    </row>
    <row r="209" spans="3:3">
      <c r="C209" s="80"/>
    </row>
    <row r="210" spans="3:3">
      <c r="C210" s="80"/>
    </row>
    <row r="211" spans="3:3">
      <c r="C211" s="80"/>
    </row>
    <row r="212" spans="3:3">
      <c r="C212" s="80"/>
    </row>
    <row r="213" spans="3:3">
      <c r="C213" s="80"/>
    </row>
    <row r="214" spans="3:3">
      <c r="C214" s="80"/>
    </row>
    <row r="215" spans="3:3">
      <c r="C215" s="80"/>
    </row>
    <row r="216" spans="3:3">
      <c r="C216" s="80"/>
    </row>
    <row r="217" spans="3:3">
      <c r="C217" s="80"/>
    </row>
    <row r="218" spans="3:3">
      <c r="C218" s="80"/>
    </row>
    <row r="219" spans="3:3">
      <c r="C219" s="80"/>
    </row>
    <row r="220" spans="3:3">
      <c r="C220" s="80"/>
    </row>
    <row r="221" spans="3:3">
      <c r="C221" s="80"/>
    </row>
    <row r="222" spans="3:3">
      <c r="C222" s="80"/>
    </row>
    <row r="223" spans="3:3">
      <c r="C223" s="80"/>
    </row>
    <row r="224" spans="3:3">
      <c r="C224" s="80"/>
    </row>
    <row r="225" spans="3:3">
      <c r="C225" s="80"/>
    </row>
    <row r="226" spans="3:3">
      <c r="C226" s="80"/>
    </row>
    <row r="227" spans="3:3">
      <c r="C227" s="80"/>
    </row>
    <row r="228" spans="3:3">
      <c r="C228" s="80"/>
    </row>
    <row r="229" spans="3:3">
      <c r="C229" s="80"/>
    </row>
    <row r="230" spans="3:3">
      <c r="C230" s="80"/>
    </row>
    <row r="231" spans="3:3">
      <c r="C231" s="80"/>
    </row>
    <row r="232" spans="3:3">
      <c r="C232" s="80"/>
    </row>
    <row r="233" spans="3:3">
      <c r="C233" s="80"/>
    </row>
    <row r="234" spans="3:3">
      <c r="C234" s="80"/>
    </row>
    <row r="235" spans="3:3">
      <c r="C235" s="80"/>
    </row>
    <row r="236" spans="3:3">
      <c r="C236" s="80"/>
    </row>
    <row r="237" spans="3:3">
      <c r="C237" s="80"/>
    </row>
    <row r="238" spans="3:3">
      <c r="C238" s="80"/>
    </row>
    <row r="239" spans="3:3">
      <c r="C239" s="80"/>
    </row>
    <row r="240" spans="3:3">
      <c r="C240" s="80"/>
    </row>
    <row r="241" spans="3:3">
      <c r="C241" s="80"/>
    </row>
    <row r="242" spans="3:3">
      <c r="C242" s="80"/>
    </row>
    <row r="243" spans="3:3">
      <c r="C243" s="80"/>
    </row>
    <row r="244" spans="3:3">
      <c r="C244" s="80"/>
    </row>
    <row r="245" spans="3:3">
      <c r="C245" s="80"/>
    </row>
    <row r="246" spans="3:3">
      <c r="C246" s="80"/>
    </row>
    <row r="247" spans="3:3">
      <c r="C247" s="80"/>
    </row>
    <row r="248" spans="3:3">
      <c r="C248" s="80"/>
    </row>
    <row r="249" spans="3:3">
      <c r="C249" s="80"/>
    </row>
    <row r="250" spans="3:3">
      <c r="C250" s="80"/>
    </row>
    <row r="251" spans="3:3">
      <c r="C251" s="80"/>
    </row>
    <row r="252" spans="3:3">
      <c r="C252" s="80"/>
    </row>
    <row r="253" spans="3:3">
      <c r="C253" s="80"/>
    </row>
    <row r="254" spans="3:3">
      <c r="C254" s="80"/>
    </row>
    <row r="255" spans="3:3">
      <c r="C255" s="80"/>
    </row>
    <row r="256" spans="3:3">
      <c r="C256" s="80"/>
    </row>
    <row r="257" spans="3:3">
      <c r="C257" s="80"/>
    </row>
    <row r="258" spans="3:3">
      <c r="C258" s="80"/>
    </row>
    <row r="259" spans="3:3">
      <c r="C259" s="80"/>
    </row>
    <row r="260" spans="3:3">
      <c r="C260" s="80"/>
    </row>
    <row r="261" spans="3:3">
      <c r="C261" s="80"/>
    </row>
    <row r="262" spans="3:3">
      <c r="C262" s="80"/>
    </row>
    <row r="263" spans="3:3">
      <c r="C263" s="80"/>
    </row>
    <row r="264" spans="3:3">
      <c r="C264" s="80"/>
    </row>
    <row r="265" spans="3:3">
      <c r="C265" s="80"/>
    </row>
    <row r="266" spans="3:3">
      <c r="C266" s="80"/>
    </row>
    <row r="267" spans="3:3">
      <c r="C267" s="80"/>
    </row>
    <row r="268" spans="3:3">
      <c r="C268" s="80"/>
    </row>
    <row r="269" spans="3:3">
      <c r="C269" s="80"/>
    </row>
    <row r="270" spans="3:3">
      <c r="C270" s="80"/>
    </row>
    <row r="271" spans="3:3">
      <c r="C271" s="80"/>
    </row>
    <row r="272" spans="3:3">
      <c r="C272" s="80"/>
    </row>
    <row r="273" spans="3:3">
      <c r="C273" s="80"/>
    </row>
    <row r="274" spans="3:3">
      <c r="C274" s="80"/>
    </row>
    <row r="275" spans="3:3">
      <c r="C275" s="80"/>
    </row>
    <row r="276" spans="3:3">
      <c r="C276" s="80"/>
    </row>
    <row r="277" spans="3:3">
      <c r="C277" s="80"/>
    </row>
    <row r="278" spans="3:3">
      <c r="C278" s="80"/>
    </row>
    <row r="279" spans="3:3">
      <c r="C279" s="80"/>
    </row>
    <row r="280" spans="3:3">
      <c r="C280" s="80"/>
    </row>
    <row r="281" spans="3:3">
      <c r="C281" s="80"/>
    </row>
    <row r="282" spans="3:3">
      <c r="C282" s="80"/>
    </row>
    <row r="283" spans="3:3">
      <c r="C283" s="80"/>
    </row>
    <row r="284" spans="3:3">
      <c r="C284" s="80"/>
    </row>
    <row r="285" spans="3:3">
      <c r="C285" s="80"/>
    </row>
    <row r="286" spans="3:3">
      <c r="C286" s="80"/>
    </row>
    <row r="287" spans="3:3">
      <c r="C287" s="80"/>
    </row>
    <row r="288" spans="3:3">
      <c r="C288" s="80"/>
    </row>
  </sheetData>
  <mergeCells count="27">
    <mergeCell ref="A6:E6"/>
    <mergeCell ref="A1:E1"/>
    <mergeCell ref="A2:E2"/>
    <mergeCell ref="A3:E3"/>
    <mergeCell ref="A4:E4"/>
    <mergeCell ref="A5:E5"/>
    <mergeCell ref="C38:E38"/>
    <mergeCell ref="A8:E8"/>
    <mergeCell ref="A13:E13"/>
    <mergeCell ref="C14:E14"/>
    <mergeCell ref="A16:E16"/>
    <mergeCell ref="A21:E21"/>
    <mergeCell ref="C22:E22"/>
    <mergeCell ref="A24:E24"/>
    <mergeCell ref="A29:E29"/>
    <mergeCell ref="C30:E30"/>
    <mergeCell ref="A32:E32"/>
    <mergeCell ref="A37:E37"/>
    <mergeCell ref="A60:E60"/>
    <mergeCell ref="A66:E66"/>
    <mergeCell ref="A87:E87"/>
    <mergeCell ref="A44:E44"/>
    <mergeCell ref="A49:E49"/>
    <mergeCell ref="C50:E50"/>
    <mergeCell ref="A52:E52"/>
    <mergeCell ref="A57:E57"/>
    <mergeCell ref="C58:E58"/>
  </mergeCells>
  <printOptions horizontalCentered="1" verticalCentered="1"/>
  <pageMargins left="0" right="0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7"/>
  <sheetViews>
    <sheetView zoomScale="70" zoomScaleNormal="70" workbookViewId="0">
      <selection sqref="A1:F1"/>
    </sheetView>
  </sheetViews>
  <sheetFormatPr baseColWidth="10" defaultRowHeight="18.75"/>
  <cols>
    <col min="1" max="1" width="38.7109375" style="1" customWidth="1"/>
    <col min="2" max="2" width="13.140625" style="1" bestFit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7" width="11.42578125" style="1" customWidth="1"/>
    <col min="8" max="16384" width="11.42578125" style="1"/>
  </cols>
  <sheetData>
    <row r="1" spans="1:6" ht="23.25">
      <c r="A1" s="294" t="s">
        <v>21</v>
      </c>
      <c r="B1" s="294"/>
      <c r="C1" s="294"/>
      <c r="D1" s="294"/>
      <c r="E1" s="294"/>
      <c r="F1" s="294"/>
    </row>
    <row r="2" spans="1:6" ht="29.25">
      <c r="A2" s="295" t="str">
        <f>JUVENILES!A2</f>
        <v>36° TORNEO AMISTAD</v>
      </c>
      <c r="B2" s="295"/>
      <c r="C2" s="295"/>
      <c r="D2" s="295"/>
      <c r="E2" s="295"/>
      <c r="F2" s="295"/>
    </row>
    <row r="3" spans="1:6">
      <c r="A3" s="296" t="s">
        <v>8</v>
      </c>
      <c r="B3" s="296"/>
      <c r="C3" s="296"/>
      <c r="D3" s="296"/>
      <c r="E3" s="296"/>
      <c r="F3" s="296"/>
    </row>
    <row r="4" spans="1:6" ht="26.25">
      <c r="A4" s="297" t="s">
        <v>13</v>
      </c>
      <c r="B4" s="297"/>
      <c r="C4" s="297"/>
      <c r="D4" s="297"/>
      <c r="E4" s="297"/>
      <c r="F4" s="297"/>
    </row>
    <row r="5" spans="1:6" ht="19.5">
      <c r="A5" s="298" t="s">
        <v>541</v>
      </c>
      <c r="B5" s="298"/>
      <c r="C5" s="298"/>
      <c r="D5" s="298"/>
      <c r="E5" s="298"/>
      <c r="F5" s="298"/>
    </row>
    <row r="6" spans="1:6">
      <c r="A6" s="299" t="s">
        <v>252</v>
      </c>
      <c r="B6" s="299"/>
      <c r="C6" s="299"/>
      <c r="D6" s="299"/>
      <c r="E6" s="299"/>
      <c r="F6" s="299"/>
    </row>
    <row r="7" spans="1:6" ht="19.5" thickBot="1">
      <c r="C7" s="1"/>
    </row>
    <row r="8" spans="1:6" ht="20.25" thickBot="1">
      <c r="A8" s="291" t="s">
        <v>14</v>
      </c>
      <c r="B8" s="292"/>
      <c r="C8" s="292"/>
      <c r="D8" s="292"/>
      <c r="E8" s="293"/>
    </row>
    <row r="9" spans="1:6" ht="20.25" thickBot="1">
      <c r="A9" s="4" t="s">
        <v>0</v>
      </c>
      <c r="B9" s="5" t="s">
        <v>10</v>
      </c>
      <c r="C9" s="4" t="s">
        <v>17</v>
      </c>
      <c r="D9" s="4" t="s">
        <v>18</v>
      </c>
      <c r="E9" s="4" t="s">
        <v>9</v>
      </c>
    </row>
    <row r="10" spans="1:6" ht="20.25" thickBot="1">
      <c r="A10" s="12" t="s">
        <v>540</v>
      </c>
      <c r="B10" s="14" t="s">
        <v>74</v>
      </c>
      <c r="C10" s="13">
        <v>30</v>
      </c>
      <c r="D10" s="13">
        <v>33</v>
      </c>
      <c r="E10" s="15">
        <f>SUM(C10:D10)</f>
        <v>63</v>
      </c>
      <c r="F10" s="16" t="s">
        <v>22</v>
      </c>
    </row>
    <row r="11" spans="1:6" ht="20.25" thickBot="1">
      <c r="A11" s="12" t="s">
        <v>539</v>
      </c>
      <c r="B11" s="14" t="s">
        <v>74</v>
      </c>
      <c r="C11" s="13">
        <v>33</v>
      </c>
      <c r="D11" s="13">
        <v>35</v>
      </c>
      <c r="E11" s="15">
        <f>SUM(C11:D11)</f>
        <v>68</v>
      </c>
      <c r="F11" s="16" t="s">
        <v>22</v>
      </c>
    </row>
    <row r="12" spans="1:6" ht="20.25" thickBot="1">
      <c r="A12" s="12" t="s">
        <v>537</v>
      </c>
      <c r="B12" s="14" t="s">
        <v>62</v>
      </c>
      <c r="C12" s="13">
        <v>37</v>
      </c>
      <c r="D12" s="13">
        <v>36</v>
      </c>
      <c r="E12" s="15">
        <f>SUM(C12:D12)</f>
        <v>73</v>
      </c>
      <c r="F12" s="16" t="s">
        <v>22</v>
      </c>
    </row>
    <row r="13" spans="1:6" ht="20.25" thickBot="1">
      <c r="A13" s="12" t="s">
        <v>530</v>
      </c>
      <c r="B13" s="14" t="s">
        <v>62</v>
      </c>
      <c r="C13" s="13">
        <v>26</v>
      </c>
      <c r="D13" s="13">
        <v>37</v>
      </c>
      <c r="E13" s="15">
        <f>SUM(C13:D13)</f>
        <v>63</v>
      </c>
      <c r="F13" s="16" t="s">
        <v>22</v>
      </c>
    </row>
    <row r="14" spans="1:6" ht="20.25" thickBot="1">
      <c r="A14" s="12" t="s">
        <v>528</v>
      </c>
      <c r="B14" s="14" t="s">
        <v>385</v>
      </c>
      <c r="C14" s="13">
        <v>30</v>
      </c>
      <c r="D14" s="13">
        <v>37</v>
      </c>
      <c r="E14" s="15">
        <f>SUM(C14:D14)</f>
        <v>67</v>
      </c>
      <c r="F14" s="16" t="s">
        <v>22</v>
      </c>
    </row>
    <row r="15" spans="1:6" ht="20.25" thickBot="1">
      <c r="A15" s="12" t="s">
        <v>536</v>
      </c>
      <c r="B15" s="14" t="s">
        <v>62</v>
      </c>
      <c r="C15" s="13">
        <v>39</v>
      </c>
      <c r="D15" s="13">
        <v>38</v>
      </c>
      <c r="E15" s="15">
        <f>SUM(C15:D15)</f>
        <v>77</v>
      </c>
      <c r="F15" s="16" t="s">
        <v>22</v>
      </c>
    </row>
    <row r="16" spans="1:6" ht="20.25" thickBot="1">
      <c r="A16" s="12" t="s">
        <v>532</v>
      </c>
      <c r="B16" s="14" t="s">
        <v>62</v>
      </c>
      <c r="C16" s="13">
        <v>35</v>
      </c>
      <c r="D16" s="13">
        <v>43</v>
      </c>
      <c r="E16" s="15">
        <f>SUM(C16:D16)</f>
        <v>78</v>
      </c>
      <c r="F16" s="16" t="s">
        <v>22</v>
      </c>
    </row>
    <row r="17" spans="1:6" ht="20.25" thickBot="1">
      <c r="A17" s="12" t="s">
        <v>538</v>
      </c>
      <c r="B17" s="14" t="s">
        <v>62</v>
      </c>
      <c r="C17" s="13">
        <v>41</v>
      </c>
      <c r="D17" s="13">
        <v>43</v>
      </c>
      <c r="E17" s="15">
        <f>SUM(C17:D17)</f>
        <v>84</v>
      </c>
      <c r="F17" s="16" t="s">
        <v>22</v>
      </c>
    </row>
    <row r="18" spans="1:6" ht="20.25" thickBot="1">
      <c r="A18" s="12" t="s">
        <v>531</v>
      </c>
      <c r="B18" s="14" t="s">
        <v>62</v>
      </c>
      <c r="C18" s="13">
        <v>46</v>
      </c>
      <c r="D18" s="13">
        <v>47</v>
      </c>
      <c r="E18" s="15">
        <f>SUM(C18:D18)</f>
        <v>93</v>
      </c>
      <c r="F18" s="16" t="s">
        <v>22</v>
      </c>
    </row>
    <row r="19" spans="1:6" ht="20.25" thickBot="1">
      <c r="A19" s="12" t="s">
        <v>527</v>
      </c>
      <c r="B19" s="14" t="s">
        <v>274</v>
      </c>
      <c r="C19" s="13">
        <v>49</v>
      </c>
      <c r="D19" s="13">
        <v>48</v>
      </c>
      <c r="E19" s="15">
        <f>SUM(C19:D19)</f>
        <v>97</v>
      </c>
      <c r="F19" s="16" t="s">
        <v>22</v>
      </c>
    </row>
    <row r="20" spans="1:6" ht="20.25" thickBot="1">
      <c r="A20" s="12" t="s">
        <v>529</v>
      </c>
      <c r="B20" s="14" t="s">
        <v>74</v>
      </c>
      <c r="C20" s="13">
        <v>42</v>
      </c>
      <c r="D20" s="13">
        <v>50</v>
      </c>
      <c r="E20" s="15">
        <f>SUM(C20:D20)</f>
        <v>92</v>
      </c>
      <c r="F20" s="16" t="s">
        <v>22</v>
      </c>
    </row>
    <row r="21" spans="1:6" ht="20.25" thickBot="1">
      <c r="A21" s="12" t="s">
        <v>533</v>
      </c>
      <c r="B21" s="14" t="s">
        <v>62</v>
      </c>
      <c r="C21" s="13">
        <v>39</v>
      </c>
      <c r="D21" s="366" t="s">
        <v>11</v>
      </c>
      <c r="E21" s="367" t="s">
        <v>11</v>
      </c>
      <c r="F21" s="16" t="s">
        <v>22</v>
      </c>
    </row>
    <row r="22" spans="1:6" ht="20.25" thickBot="1">
      <c r="A22" s="12" t="s">
        <v>534</v>
      </c>
      <c r="B22" s="14" t="s">
        <v>62</v>
      </c>
      <c r="C22" s="13">
        <v>40</v>
      </c>
      <c r="D22" s="366" t="s">
        <v>11</v>
      </c>
      <c r="E22" s="367" t="s">
        <v>11</v>
      </c>
      <c r="F22" s="16" t="s">
        <v>22</v>
      </c>
    </row>
    <row r="23" spans="1:6" ht="20.25" thickBot="1">
      <c r="A23" s="254" t="s">
        <v>535</v>
      </c>
      <c r="B23" s="255" t="s">
        <v>62</v>
      </c>
      <c r="C23" s="256">
        <v>45</v>
      </c>
      <c r="D23" s="368" t="s">
        <v>11</v>
      </c>
      <c r="E23" s="369" t="s">
        <v>11</v>
      </c>
      <c r="F23" s="16" t="s">
        <v>22</v>
      </c>
    </row>
    <row r="24" spans="1:6" ht="19.5">
      <c r="A24" s="127"/>
      <c r="B24" s="8"/>
      <c r="C24" s="131"/>
      <c r="D24" s="131"/>
      <c r="E24" s="134"/>
    </row>
    <row r="25" spans="1:6" ht="19.5">
      <c r="A25" s="127"/>
      <c r="B25" s="8"/>
      <c r="C25" s="131"/>
      <c r="D25" s="131"/>
      <c r="E25" s="134"/>
    </row>
    <row r="26" spans="1:6" ht="19.5">
      <c r="A26" s="127"/>
      <c r="B26" s="8"/>
      <c r="C26" s="131"/>
      <c r="D26" s="131"/>
      <c r="E26" s="134"/>
    </row>
    <row r="27" spans="1:6" ht="19.5">
      <c r="A27" s="127"/>
      <c r="B27" s="8"/>
      <c r="C27" s="131"/>
      <c r="D27" s="131"/>
      <c r="E27" s="134"/>
    </row>
    <row r="28" spans="1:6" ht="19.5">
      <c r="A28" s="127"/>
      <c r="B28" s="8"/>
      <c r="C28" s="131"/>
      <c r="D28" s="131"/>
      <c r="E28" s="134"/>
    </row>
    <row r="29" spans="1:6" ht="19.5">
      <c r="A29" s="127"/>
      <c r="B29" s="8"/>
      <c r="C29" s="131"/>
      <c r="D29" s="131"/>
      <c r="E29" s="134"/>
    </row>
    <row r="30" spans="1:6" ht="19.5">
      <c r="A30" s="127"/>
      <c r="B30" s="8"/>
      <c r="C30" s="131"/>
      <c r="D30" s="131"/>
      <c r="E30" s="134"/>
    </row>
    <row r="31" spans="1:6" ht="19.5">
      <c r="A31" s="127"/>
      <c r="B31" s="8"/>
      <c r="C31" s="131"/>
      <c r="D31" s="131"/>
      <c r="E31" s="134"/>
    </row>
    <row r="32" spans="1:6" ht="19.5">
      <c r="A32" s="127"/>
      <c r="B32" s="8"/>
      <c r="C32" s="131"/>
      <c r="D32" s="131"/>
      <c r="E32" s="134"/>
    </row>
    <row r="33" spans="1:5" ht="19.5">
      <c r="A33" s="127"/>
      <c r="B33" s="8"/>
      <c r="C33" s="131"/>
      <c r="D33" s="131"/>
      <c r="E33" s="134"/>
    </row>
    <row r="34" spans="1:5" ht="19.5">
      <c r="A34" s="127"/>
      <c r="B34" s="8"/>
      <c r="C34" s="131"/>
      <c r="D34" s="131"/>
      <c r="E34" s="134"/>
    </row>
    <row r="35" spans="1:5" ht="19.5">
      <c r="A35" s="127"/>
      <c r="B35" s="8"/>
      <c r="C35" s="131"/>
      <c r="D35" s="131"/>
      <c r="E35" s="134"/>
    </row>
    <row r="36" spans="1:5" ht="19.5">
      <c r="A36" s="127"/>
      <c r="B36" s="8"/>
      <c r="C36" s="131"/>
      <c r="D36" s="131"/>
      <c r="E36" s="134"/>
    </row>
    <row r="37" spans="1:5" ht="19.5">
      <c r="A37" s="127"/>
      <c r="B37" s="8"/>
      <c r="C37" s="131"/>
      <c r="D37" s="131"/>
      <c r="E37" s="134"/>
    </row>
  </sheetData>
  <sortState ref="A10:E23">
    <sortCondition ref="D10:D23"/>
    <sortCondition ref="C10:C23"/>
  </sortState>
  <mergeCells count="7">
    <mergeCell ref="A6:F6"/>
    <mergeCell ref="A8:E8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55"/>
  <sheetViews>
    <sheetView topLeftCell="A46" zoomScale="85" zoomScaleNormal="85" workbookViewId="0">
      <selection sqref="A1:R1"/>
    </sheetView>
  </sheetViews>
  <sheetFormatPr baseColWidth="10" defaultRowHeight="12.75"/>
  <cols>
    <col min="1" max="1" width="55" bestFit="1" customWidth="1"/>
    <col min="4" max="17" width="0" hidden="1" customWidth="1"/>
  </cols>
  <sheetData>
    <row r="1" spans="1:28" s="1" customFormat="1" ht="23.25">
      <c r="A1" s="294" t="str">
        <f>JUVENILES!A1</f>
        <v>SIERRA DE LOS PADRES GOLF CLUB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8" s="1" customFormat="1" ht="29.25">
      <c r="A2" s="295" t="s">
        <v>66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8" s="1" customFormat="1" ht="18.75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8" s="1" customFormat="1" ht="26.25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8" s="1" customFormat="1" ht="19.5">
      <c r="A5" s="298" t="s">
        <v>35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8" s="1" customFormat="1" ht="18.75">
      <c r="A6" s="299" t="s">
        <v>249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8" s="1" customFormat="1" ht="12.9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8" s="1" customFormat="1" ht="12.95" customHeight="1" thickBot="1"/>
    <row r="9" spans="1:28" s="195" customFormat="1" ht="20.25" thickBot="1">
      <c r="A9" s="18" t="s">
        <v>0</v>
      </c>
      <c r="B9" s="180" t="s">
        <v>10</v>
      </c>
      <c r="C9" s="180" t="s">
        <v>36</v>
      </c>
      <c r="D9" s="70" t="s">
        <v>1</v>
      </c>
      <c r="E9" s="71" t="s">
        <v>2</v>
      </c>
      <c r="F9" s="71" t="s">
        <v>3</v>
      </c>
      <c r="G9" s="71" t="s">
        <v>4</v>
      </c>
      <c r="H9" s="71" t="s">
        <v>5</v>
      </c>
      <c r="I9" s="72" t="s">
        <v>2</v>
      </c>
      <c r="J9" s="72" t="s">
        <v>3</v>
      </c>
      <c r="K9" s="72" t="s">
        <v>4</v>
      </c>
      <c r="L9" s="72" t="s">
        <v>5</v>
      </c>
      <c r="M9" s="73" t="s">
        <v>2</v>
      </c>
      <c r="N9" s="73" t="s">
        <v>3</v>
      </c>
      <c r="O9" s="73" t="s">
        <v>4</v>
      </c>
      <c r="P9" s="73" t="s">
        <v>5</v>
      </c>
      <c r="Q9" s="4" t="s">
        <v>16</v>
      </c>
      <c r="R9" s="17" t="s">
        <v>15</v>
      </c>
      <c r="V9" s="1"/>
      <c r="W9" s="1"/>
      <c r="X9" s="1"/>
      <c r="Y9" s="1"/>
      <c r="Z9" s="1"/>
      <c r="AA9" s="1"/>
      <c r="AB9" s="1"/>
    </row>
    <row r="10" spans="1:28" s="1" customFormat="1" ht="19.5">
      <c r="A10" s="65" t="s">
        <v>61</v>
      </c>
      <c r="B10" s="67" t="s">
        <v>62</v>
      </c>
      <c r="C10" s="126">
        <v>36037</v>
      </c>
      <c r="D10" s="66">
        <v>17</v>
      </c>
      <c r="E10" s="20">
        <v>45</v>
      </c>
      <c r="F10" s="20">
        <v>48</v>
      </c>
      <c r="G10" s="21">
        <f t="shared" ref="G10:G36" si="0">SUM(E10:F10)</f>
        <v>93</v>
      </c>
      <c r="H10" s="22">
        <f t="shared" ref="H10:H36" si="1">SUM(G10-D10)</f>
        <v>76</v>
      </c>
      <c r="I10" s="23">
        <v>44</v>
      </c>
      <c r="J10" s="20">
        <v>47</v>
      </c>
      <c r="K10" s="21">
        <f t="shared" ref="K10:K36" si="2">SUM(I10:J10)</f>
        <v>91</v>
      </c>
      <c r="L10" s="24">
        <f t="shared" ref="L10:L36" si="3">+(K10-D10)</f>
        <v>74</v>
      </c>
      <c r="M10" s="23">
        <v>44</v>
      </c>
      <c r="N10" s="20">
        <v>48</v>
      </c>
      <c r="O10" s="21">
        <f t="shared" ref="O10:O36" si="4">SUM(M10:N10)</f>
        <v>92</v>
      </c>
      <c r="P10" s="24">
        <f t="shared" ref="P10:P36" si="5">+(O10-D10)</f>
        <v>75</v>
      </c>
      <c r="Q10" s="25">
        <f t="shared" ref="Q10:Q36" si="6">SUM(H10+L10+P10)</f>
        <v>225</v>
      </c>
      <c r="R10" s="26">
        <f t="shared" ref="R10:R36" si="7">+G10+K10+O10</f>
        <v>276</v>
      </c>
    </row>
    <row r="11" spans="1:28" s="1" customFormat="1" ht="19.5">
      <c r="A11" s="65" t="s">
        <v>60</v>
      </c>
      <c r="B11" s="67" t="s">
        <v>59</v>
      </c>
      <c r="C11" s="126">
        <v>36305</v>
      </c>
      <c r="D11" s="66">
        <v>8</v>
      </c>
      <c r="E11" s="20">
        <v>39</v>
      </c>
      <c r="F11" s="20">
        <v>48</v>
      </c>
      <c r="G11" s="21">
        <f t="shared" si="0"/>
        <v>87</v>
      </c>
      <c r="H11" s="22">
        <f t="shared" si="1"/>
        <v>79</v>
      </c>
      <c r="I11" s="23">
        <v>37</v>
      </c>
      <c r="J11" s="20">
        <v>42</v>
      </c>
      <c r="K11" s="21">
        <f t="shared" si="2"/>
        <v>79</v>
      </c>
      <c r="L11" s="24">
        <f t="shared" si="3"/>
        <v>71</v>
      </c>
      <c r="M11" s="23">
        <v>42</v>
      </c>
      <c r="N11" s="20">
        <v>43</v>
      </c>
      <c r="O11" s="21">
        <f t="shared" si="4"/>
        <v>85</v>
      </c>
      <c r="P11" s="24">
        <f t="shared" si="5"/>
        <v>77</v>
      </c>
      <c r="Q11" s="25">
        <f t="shared" si="6"/>
        <v>227</v>
      </c>
      <c r="R11" s="26">
        <f t="shared" si="7"/>
        <v>251</v>
      </c>
    </row>
    <row r="12" spans="1:28" s="1" customFormat="1" ht="19.5">
      <c r="A12" s="65" t="s">
        <v>53</v>
      </c>
      <c r="B12" s="67" t="s">
        <v>54</v>
      </c>
      <c r="C12" s="126">
        <v>36393</v>
      </c>
      <c r="D12" s="66">
        <v>0</v>
      </c>
      <c r="E12" s="20">
        <v>39</v>
      </c>
      <c r="F12" s="20">
        <v>36</v>
      </c>
      <c r="G12" s="21">
        <f t="shared" si="0"/>
        <v>75</v>
      </c>
      <c r="H12" s="22">
        <f t="shared" si="1"/>
        <v>75</v>
      </c>
      <c r="I12" s="23">
        <v>40</v>
      </c>
      <c r="J12" s="20">
        <v>35</v>
      </c>
      <c r="K12" s="21">
        <f t="shared" si="2"/>
        <v>75</v>
      </c>
      <c r="L12" s="24">
        <f t="shared" si="3"/>
        <v>75</v>
      </c>
      <c r="M12" s="23">
        <v>39</v>
      </c>
      <c r="N12" s="20">
        <v>40</v>
      </c>
      <c r="O12" s="21">
        <f t="shared" si="4"/>
        <v>79</v>
      </c>
      <c r="P12" s="24">
        <f t="shared" si="5"/>
        <v>79</v>
      </c>
      <c r="Q12" s="25">
        <f t="shared" si="6"/>
        <v>229</v>
      </c>
      <c r="R12" s="26">
        <f t="shared" si="7"/>
        <v>229</v>
      </c>
    </row>
    <row r="13" spans="1:28" s="1" customFormat="1" ht="19.5">
      <c r="A13" s="65" t="s">
        <v>55</v>
      </c>
      <c r="B13" s="67" t="s">
        <v>56</v>
      </c>
      <c r="C13" s="126">
        <v>36403</v>
      </c>
      <c r="D13" s="66">
        <v>1</v>
      </c>
      <c r="E13" s="20">
        <v>38</v>
      </c>
      <c r="F13" s="20">
        <v>36</v>
      </c>
      <c r="G13" s="21">
        <f t="shared" si="0"/>
        <v>74</v>
      </c>
      <c r="H13" s="22">
        <f t="shared" si="1"/>
        <v>73</v>
      </c>
      <c r="I13" s="23">
        <v>35</v>
      </c>
      <c r="J13" s="20">
        <v>39</v>
      </c>
      <c r="K13" s="21">
        <f t="shared" si="2"/>
        <v>74</v>
      </c>
      <c r="L13" s="24">
        <f t="shared" si="3"/>
        <v>73</v>
      </c>
      <c r="M13" s="23">
        <v>38</v>
      </c>
      <c r="N13" s="20">
        <v>41</v>
      </c>
      <c r="O13" s="21">
        <f t="shared" si="4"/>
        <v>79</v>
      </c>
      <c r="P13" s="24">
        <f t="shared" si="5"/>
        <v>78</v>
      </c>
      <c r="Q13" s="25">
        <f t="shared" si="6"/>
        <v>224</v>
      </c>
      <c r="R13" s="26">
        <f t="shared" si="7"/>
        <v>227</v>
      </c>
    </row>
    <row r="14" spans="1:28" s="1" customFormat="1" ht="19.5">
      <c r="A14" s="65" t="s">
        <v>57</v>
      </c>
      <c r="B14" s="67" t="s">
        <v>56</v>
      </c>
      <c r="C14" s="126">
        <v>36508</v>
      </c>
      <c r="D14" s="66">
        <v>2</v>
      </c>
      <c r="E14" s="20">
        <v>46</v>
      </c>
      <c r="F14" s="20">
        <v>35</v>
      </c>
      <c r="G14" s="21">
        <f t="shared" si="0"/>
        <v>81</v>
      </c>
      <c r="H14" s="22">
        <f t="shared" si="1"/>
        <v>79</v>
      </c>
      <c r="I14" s="23">
        <v>43</v>
      </c>
      <c r="J14" s="20">
        <v>39</v>
      </c>
      <c r="K14" s="21">
        <f t="shared" si="2"/>
        <v>82</v>
      </c>
      <c r="L14" s="24">
        <f t="shared" si="3"/>
        <v>80</v>
      </c>
      <c r="M14" s="23">
        <v>39</v>
      </c>
      <c r="N14" s="20">
        <v>44</v>
      </c>
      <c r="O14" s="21">
        <f t="shared" si="4"/>
        <v>83</v>
      </c>
      <c r="P14" s="24">
        <f t="shared" si="5"/>
        <v>81</v>
      </c>
      <c r="Q14" s="25">
        <f t="shared" si="6"/>
        <v>240</v>
      </c>
      <c r="R14" s="26">
        <f t="shared" si="7"/>
        <v>246</v>
      </c>
    </row>
    <row r="15" spans="1:28" s="1" customFormat="1" ht="19.5">
      <c r="A15" s="65" t="s">
        <v>58</v>
      </c>
      <c r="B15" s="67" t="s">
        <v>59</v>
      </c>
      <c r="C15" s="126">
        <v>36730</v>
      </c>
      <c r="D15" s="66">
        <v>3</v>
      </c>
      <c r="E15" s="20">
        <v>39</v>
      </c>
      <c r="F15" s="20">
        <v>38</v>
      </c>
      <c r="G15" s="21">
        <f t="shared" si="0"/>
        <v>77</v>
      </c>
      <c r="H15" s="22">
        <f t="shared" si="1"/>
        <v>74</v>
      </c>
      <c r="I15" s="23">
        <v>44</v>
      </c>
      <c r="J15" s="20">
        <v>35</v>
      </c>
      <c r="K15" s="21">
        <f t="shared" si="2"/>
        <v>79</v>
      </c>
      <c r="L15" s="24">
        <f t="shared" si="3"/>
        <v>76</v>
      </c>
      <c r="M15" s="23">
        <v>43</v>
      </c>
      <c r="N15" s="20">
        <v>36</v>
      </c>
      <c r="O15" s="21">
        <f t="shared" si="4"/>
        <v>79</v>
      </c>
      <c r="P15" s="24">
        <f t="shared" si="5"/>
        <v>76</v>
      </c>
      <c r="Q15" s="25">
        <f t="shared" si="6"/>
        <v>226</v>
      </c>
      <c r="R15" s="26">
        <f t="shared" si="7"/>
        <v>235</v>
      </c>
    </row>
    <row r="16" spans="1:28" s="1" customFormat="1" ht="19.5">
      <c r="A16" s="65" t="s">
        <v>80</v>
      </c>
      <c r="B16" s="67" t="s">
        <v>59</v>
      </c>
      <c r="C16" s="126">
        <v>37036</v>
      </c>
      <c r="D16" s="66">
        <v>9</v>
      </c>
      <c r="E16" s="20">
        <v>43</v>
      </c>
      <c r="F16" s="20">
        <v>40</v>
      </c>
      <c r="G16" s="21">
        <f t="shared" si="0"/>
        <v>83</v>
      </c>
      <c r="H16" s="22">
        <f t="shared" si="1"/>
        <v>74</v>
      </c>
      <c r="I16" s="23">
        <v>42</v>
      </c>
      <c r="J16" s="20">
        <v>36</v>
      </c>
      <c r="K16" s="21">
        <f t="shared" si="2"/>
        <v>78</v>
      </c>
      <c r="L16" s="24">
        <f t="shared" si="3"/>
        <v>69</v>
      </c>
      <c r="M16" s="23">
        <v>40</v>
      </c>
      <c r="N16" s="20">
        <v>39</v>
      </c>
      <c r="O16" s="21">
        <f t="shared" si="4"/>
        <v>79</v>
      </c>
      <c r="P16" s="24">
        <f t="shared" si="5"/>
        <v>70</v>
      </c>
      <c r="Q16" s="25">
        <f t="shared" si="6"/>
        <v>213</v>
      </c>
      <c r="R16" s="26">
        <f t="shared" si="7"/>
        <v>240</v>
      </c>
    </row>
    <row r="17" spans="1:18" s="1" customFormat="1" ht="19.5">
      <c r="A17" s="65" t="s">
        <v>67</v>
      </c>
      <c r="B17" s="67" t="s">
        <v>68</v>
      </c>
      <c r="C17" s="126">
        <v>37072</v>
      </c>
      <c r="D17" s="66">
        <v>3</v>
      </c>
      <c r="E17" s="20">
        <v>40</v>
      </c>
      <c r="F17" s="20">
        <v>39</v>
      </c>
      <c r="G17" s="21">
        <f t="shared" si="0"/>
        <v>79</v>
      </c>
      <c r="H17" s="22">
        <f t="shared" si="1"/>
        <v>76</v>
      </c>
      <c r="I17" s="23">
        <v>36</v>
      </c>
      <c r="J17" s="20">
        <v>40</v>
      </c>
      <c r="K17" s="21">
        <f t="shared" si="2"/>
        <v>76</v>
      </c>
      <c r="L17" s="24">
        <f t="shared" si="3"/>
        <v>73</v>
      </c>
      <c r="M17" s="23">
        <v>39</v>
      </c>
      <c r="N17" s="20">
        <v>37</v>
      </c>
      <c r="O17" s="21">
        <f t="shared" si="4"/>
        <v>76</v>
      </c>
      <c r="P17" s="24">
        <f t="shared" si="5"/>
        <v>73</v>
      </c>
      <c r="Q17" s="25">
        <f t="shared" si="6"/>
        <v>222</v>
      </c>
      <c r="R17" s="26">
        <f t="shared" si="7"/>
        <v>231</v>
      </c>
    </row>
    <row r="18" spans="1:18" s="1" customFormat="1" ht="19.5">
      <c r="A18" s="65" t="s">
        <v>70</v>
      </c>
      <c r="B18" s="67" t="s">
        <v>54</v>
      </c>
      <c r="C18" s="126">
        <v>37079</v>
      </c>
      <c r="D18" s="66">
        <v>3</v>
      </c>
      <c r="E18" s="20">
        <v>40</v>
      </c>
      <c r="F18" s="20">
        <v>36</v>
      </c>
      <c r="G18" s="21">
        <f t="shared" si="0"/>
        <v>76</v>
      </c>
      <c r="H18" s="22">
        <f t="shared" si="1"/>
        <v>73</v>
      </c>
      <c r="I18" s="23">
        <v>39</v>
      </c>
      <c r="J18" s="20">
        <v>39</v>
      </c>
      <c r="K18" s="21">
        <f t="shared" si="2"/>
        <v>78</v>
      </c>
      <c r="L18" s="24">
        <f t="shared" si="3"/>
        <v>75</v>
      </c>
      <c r="M18" s="23">
        <v>38</v>
      </c>
      <c r="N18" s="20">
        <v>38</v>
      </c>
      <c r="O18" s="21">
        <f t="shared" si="4"/>
        <v>76</v>
      </c>
      <c r="P18" s="24">
        <f t="shared" si="5"/>
        <v>73</v>
      </c>
      <c r="Q18" s="25">
        <f t="shared" si="6"/>
        <v>221</v>
      </c>
      <c r="R18" s="26">
        <f t="shared" si="7"/>
        <v>230</v>
      </c>
    </row>
    <row r="19" spans="1:18" s="1" customFormat="1" ht="19.5">
      <c r="A19" s="65" t="s">
        <v>81</v>
      </c>
      <c r="B19" s="67" t="s">
        <v>62</v>
      </c>
      <c r="C19" s="126">
        <v>37110</v>
      </c>
      <c r="D19" s="66">
        <v>9</v>
      </c>
      <c r="E19" s="20">
        <v>44</v>
      </c>
      <c r="F19" s="20">
        <v>38</v>
      </c>
      <c r="G19" s="21">
        <f t="shared" si="0"/>
        <v>82</v>
      </c>
      <c r="H19" s="22">
        <f t="shared" si="1"/>
        <v>73</v>
      </c>
      <c r="I19" s="23">
        <v>39</v>
      </c>
      <c r="J19" s="20">
        <v>37</v>
      </c>
      <c r="K19" s="21">
        <f t="shared" si="2"/>
        <v>76</v>
      </c>
      <c r="L19" s="24">
        <f t="shared" si="3"/>
        <v>67</v>
      </c>
      <c r="M19" s="23">
        <v>39</v>
      </c>
      <c r="N19" s="20">
        <v>40</v>
      </c>
      <c r="O19" s="21">
        <f t="shared" si="4"/>
        <v>79</v>
      </c>
      <c r="P19" s="24">
        <f t="shared" si="5"/>
        <v>70</v>
      </c>
      <c r="Q19" s="25">
        <f t="shared" si="6"/>
        <v>210</v>
      </c>
      <c r="R19" s="26">
        <f t="shared" si="7"/>
        <v>237</v>
      </c>
    </row>
    <row r="20" spans="1:18" s="1" customFormat="1" ht="19.5">
      <c r="A20" s="65" t="s">
        <v>82</v>
      </c>
      <c r="B20" s="67" t="s">
        <v>62</v>
      </c>
      <c r="C20" s="126">
        <v>37149</v>
      </c>
      <c r="D20" s="66">
        <v>15</v>
      </c>
      <c r="E20" s="20">
        <v>45</v>
      </c>
      <c r="F20" s="20">
        <v>46</v>
      </c>
      <c r="G20" s="21">
        <f t="shared" si="0"/>
        <v>91</v>
      </c>
      <c r="H20" s="22">
        <f t="shared" si="1"/>
        <v>76</v>
      </c>
      <c r="I20" s="23">
        <v>42</v>
      </c>
      <c r="J20" s="20">
        <v>45</v>
      </c>
      <c r="K20" s="21">
        <f t="shared" si="2"/>
        <v>87</v>
      </c>
      <c r="L20" s="24">
        <f t="shared" si="3"/>
        <v>72</v>
      </c>
      <c r="M20" s="23">
        <v>45</v>
      </c>
      <c r="N20" s="20">
        <v>45</v>
      </c>
      <c r="O20" s="21">
        <f t="shared" si="4"/>
        <v>90</v>
      </c>
      <c r="P20" s="24">
        <f t="shared" si="5"/>
        <v>75</v>
      </c>
      <c r="Q20" s="25">
        <f t="shared" si="6"/>
        <v>223</v>
      </c>
      <c r="R20" s="26">
        <f t="shared" si="7"/>
        <v>268</v>
      </c>
    </row>
    <row r="21" spans="1:18" s="1" customFormat="1" ht="19.5">
      <c r="A21" s="65" t="s">
        <v>72</v>
      </c>
      <c r="B21" s="67" t="s">
        <v>56</v>
      </c>
      <c r="C21" s="126">
        <v>37317</v>
      </c>
      <c r="D21" s="66">
        <v>3</v>
      </c>
      <c r="E21" s="20">
        <v>40</v>
      </c>
      <c r="F21" s="20">
        <v>37</v>
      </c>
      <c r="G21" s="21">
        <f t="shared" si="0"/>
        <v>77</v>
      </c>
      <c r="H21" s="22">
        <f t="shared" si="1"/>
        <v>74</v>
      </c>
      <c r="I21" s="23">
        <v>42</v>
      </c>
      <c r="J21" s="20">
        <v>39</v>
      </c>
      <c r="K21" s="21">
        <f t="shared" si="2"/>
        <v>81</v>
      </c>
      <c r="L21" s="24">
        <f t="shared" si="3"/>
        <v>78</v>
      </c>
      <c r="M21" s="23">
        <v>38</v>
      </c>
      <c r="N21" s="20">
        <v>38</v>
      </c>
      <c r="O21" s="21">
        <f t="shared" si="4"/>
        <v>76</v>
      </c>
      <c r="P21" s="24">
        <f t="shared" si="5"/>
        <v>73</v>
      </c>
      <c r="Q21" s="25">
        <f t="shared" si="6"/>
        <v>225</v>
      </c>
      <c r="R21" s="26">
        <f t="shared" si="7"/>
        <v>234</v>
      </c>
    </row>
    <row r="22" spans="1:18" s="1" customFormat="1" ht="19.5">
      <c r="A22" s="65" t="s">
        <v>78</v>
      </c>
      <c r="B22" s="67" t="s">
        <v>59</v>
      </c>
      <c r="C22" s="126">
        <v>37347</v>
      </c>
      <c r="D22" s="66">
        <v>5</v>
      </c>
      <c r="E22" s="20">
        <v>36</v>
      </c>
      <c r="F22" s="20">
        <v>42</v>
      </c>
      <c r="G22" s="21">
        <f t="shared" si="0"/>
        <v>78</v>
      </c>
      <c r="H22" s="22">
        <f t="shared" si="1"/>
        <v>73</v>
      </c>
      <c r="I22" s="23">
        <v>40</v>
      </c>
      <c r="J22" s="20">
        <v>37</v>
      </c>
      <c r="K22" s="21">
        <f t="shared" si="2"/>
        <v>77</v>
      </c>
      <c r="L22" s="24">
        <f t="shared" si="3"/>
        <v>72</v>
      </c>
      <c r="M22" s="23">
        <v>39</v>
      </c>
      <c r="N22" s="20">
        <v>40</v>
      </c>
      <c r="O22" s="21">
        <f t="shared" si="4"/>
        <v>79</v>
      </c>
      <c r="P22" s="24">
        <f t="shared" si="5"/>
        <v>74</v>
      </c>
      <c r="Q22" s="25">
        <f t="shared" si="6"/>
        <v>219</v>
      </c>
      <c r="R22" s="26">
        <f t="shared" si="7"/>
        <v>234</v>
      </c>
    </row>
    <row r="23" spans="1:18" s="1" customFormat="1" ht="19.5">
      <c r="A23" s="65" t="s">
        <v>73</v>
      </c>
      <c r="B23" s="67" t="s">
        <v>74</v>
      </c>
      <c r="C23" s="126">
        <v>37467</v>
      </c>
      <c r="D23" s="66">
        <v>6</v>
      </c>
      <c r="E23" s="20">
        <v>39</v>
      </c>
      <c r="F23" s="20">
        <v>43</v>
      </c>
      <c r="G23" s="21">
        <f t="shared" si="0"/>
        <v>82</v>
      </c>
      <c r="H23" s="22">
        <f t="shared" si="1"/>
        <v>76</v>
      </c>
      <c r="I23" s="23">
        <v>46</v>
      </c>
      <c r="J23" s="20">
        <v>41</v>
      </c>
      <c r="K23" s="21">
        <f t="shared" si="2"/>
        <v>87</v>
      </c>
      <c r="L23" s="24">
        <f t="shared" si="3"/>
        <v>81</v>
      </c>
      <c r="M23" s="23">
        <v>38</v>
      </c>
      <c r="N23" s="20">
        <v>43</v>
      </c>
      <c r="O23" s="21">
        <f t="shared" si="4"/>
        <v>81</v>
      </c>
      <c r="P23" s="24">
        <f t="shared" si="5"/>
        <v>75</v>
      </c>
      <c r="Q23" s="25">
        <f t="shared" si="6"/>
        <v>232</v>
      </c>
      <c r="R23" s="26">
        <f t="shared" si="7"/>
        <v>250</v>
      </c>
    </row>
    <row r="24" spans="1:18" s="1" customFormat="1" ht="19.5">
      <c r="A24" s="65" t="s">
        <v>79</v>
      </c>
      <c r="B24" s="67" t="s">
        <v>54</v>
      </c>
      <c r="C24" s="126">
        <v>37496</v>
      </c>
      <c r="D24" s="66">
        <v>8</v>
      </c>
      <c r="E24" s="20">
        <v>43</v>
      </c>
      <c r="F24" s="20">
        <v>41</v>
      </c>
      <c r="G24" s="21">
        <f t="shared" si="0"/>
        <v>84</v>
      </c>
      <c r="H24" s="22">
        <f t="shared" si="1"/>
        <v>76</v>
      </c>
      <c r="I24" s="23">
        <v>43</v>
      </c>
      <c r="J24" s="20">
        <v>39</v>
      </c>
      <c r="K24" s="21">
        <f t="shared" si="2"/>
        <v>82</v>
      </c>
      <c r="L24" s="24">
        <f t="shared" si="3"/>
        <v>74</v>
      </c>
      <c r="M24" s="23">
        <v>42</v>
      </c>
      <c r="N24" s="20">
        <v>41</v>
      </c>
      <c r="O24" s="21">
        <f t="shared" si="4"/>
        <v>83</v>
      </c>
      <c r="P24" s="24">
        <f t="shared" si="5"/>
        <v>75</v>
      </c>
      <c r="Q24" s="25">
        <f t="shared" si="6"/>
        <v>225</v>
      </c>
      <c r="R24" s="26">
        <f t="shared" si="7"/>
        <v>249</v>
      </c>
    </row>
    <row r="25" spans="1:18" s="1" customFormat="1" ht="19.5">
      <c r="A25" s="65" t="s">
        <v>75</v>
      </c>
      <c r="B25" s="67" t="s">
        <v>56</v>
      </c>
      <c r="C25" s="126">
        <v>37601</v>
      </c>
      <c r="D25" s="66">
        <v>5</v>
      </c>
      <c r="E25" s="20">
        <v>40</v>
      </c>
      <c r="F25" s="20">
        <v>44</v>
      </c>
      <c r="G25" s="21">
        <f t="shared" si="0"/>
        <v>84</v>
      </c>
      <c r="H25" s="22">
        <f t="shared" si="1"/>
        <v>79</v>
      </c>
      <c r="I25" s="23">
        <v>38</v>
      </c>
      <c r="J25" s="20">
        <v>44</v>
      </c>
      <c r="K25" s="21">
        <f t="shared" si="2"/>
        <v>82</v>
      </c>
      <c r="L25" s="24">
        <f t="shared" si="3"/>
        <v>77</v>
      </c>
      <c r="M25" s="23">
        <v>35</v>
      </c>
      <c r="N25" s="20">
        <v>40</v>
      </c>
      <c r="O25" s="21">
        <f t="shared" si="4"/>
        <v>75</v>
      </c>
      <c r="P25" s="24">
        <f t="shared" si="5"/>
        <v>70</v>
      </c>
      <c r="Q25" s="25">
        <f t="shared" si="6"/>
        <v>226</v>
      </c>
      <c r="R25" s="26">
        <f t="shared" si="7"/>
        <v>241</v>
      </c>
    </row>
    <row r="26" spans="1:18" s="1" customFormat="1" ht="19.5">
      <c r="A26" s="65" t="s">
        <v>69</v>
      </c>
      <c r="B26" s="67" t="s">
        <v>83</v>
      </c>
      <c r="C26" s="126">
        <v>37643</v>
      </c>
      <c r="D26" s="66">
        <v>2</v>
      </c>
      <c r="E26" s="20">
        <v>41</v>
      </c>
      <c r="F26" s="20">
        <v>37</v>
      </c>
      <c r="G26" s="21">
        <f t="shared" si="0"/>
        <v>78</v>
      </c>
      <c r="H26" s="22">
        <f t="shared" si="1"/>
        <v>76</v>
      </c>
      <c r="I26" s="23">
        <v>37</v>
      </c>
      <c r="J26" s="20">
        <v>39</v>
      </c>
      <c r="K26" s="21">
        <f t="shared" si="2"/>
        <v>76</v>
      </c>
      <c r="L26" s="24">
        <f t="shared" si="3"/>
        <v>74</v>
      </c>
      <c r="M26" s="23">
        <v>40</v>
      </c>
      <c r="N26" s="20">
        <v>33</v>
      </c>
      <c r="O26" s="21">
        <f t="shared" si="4"/>
        <v>73</v>
      </c>
      <c r="P26" s="24">
        <f t="shared" si="5"/>
        <v>71</v>
      </c>
      <c r="Q26" s="25">
        <f t="shared" si="6"/>
        <v>221</v>
      </c>
      <c r="R26" s="26">
        <f t="shared" si="7"/>
        <v>227</v>
      </c>
    </row>
    <row r="27" spans="1:18" s="1" customFormat="1" ht="19.5">
      <c r="A27" s="65" t="s">
        <v>71</v>
      </c>
      <c r="B27" s="67" t="s">
        <v>54</v>
      </c>
      <c r="C27" s="126">
        <v>37691</v>
      </c>
      <c r="D27" s="66">
        <v>2</v>
      </c>
      <c r="E27" s="20">
        <v>40</v>
      </c>
      <c r="F27" s="20">
        <v>43</v>
      </c>
      <c r="G27" s="21">
        <f t="shared" si="0"/>
        <v>83</v>
      </c>
      <c r="H27" s="22">
        <f t="shared" si="1"/>
        <v>81</v>
      </c>
      <c r="I27" s="23">
        <v>41</v>
      </c>
      <c r="J27" s="20">
        <v>35</v>
      </c>
      <c r="K27" s="21">
        <f t="shared" si="2"/>
        <v>76</v>
      </c>
      <c r="L27" s="24">
        <f t="shared" si="3"/>
        <v>74</v>
      </c>
      <c r="M27" s="23">
        <v>39</v>
      </c>
      <c r="N27" s="20">
        <v>40</v>
      </c>
      <c r="O27" s="21">
        <f t="shared" si="4"/>
        <v>79</v>
      </c>
      <c r="P27" s="24">
        <f t="shared" si="5"/>
        <v>77</v>
      </c>
      <c r="Q27" s="25">
        <f t="shared" si="6"/>
        <v>232</v>
      </c>
      <c r="R27" s="26">
        <f t="shared" si="7"/>
        <v>238</v>
      </c>
    </row>
    <row r="28" spans="1:18" s="1" customFormat="1" ht="19.5">
      <c r="A28" s="65" t="s">
        <v>77</v>
      </c>
      <c r="B28" s="67" t="s">
        <v>74</v>
      </c>
      <c r="C28" s="126">
        <v>37790</v>
      </c>
      <c r="D28" s="66">
        <v>5</v>
      </c>
      <c r="E28" s="20">
        <v>39</v>
      </c>
      <c r="F28" s="20">
        <v>40</v>
      </c>
      <c r="G28" s="21">
        <f t="shared" si="0"/>
        <v>79</v>
      </c>
      <c r="H28" s="22">
        <f t="shared" si="1"/>
        <v>74</v>
      </c>
      <c r="I28" s="23">
        <v>35</v>
      </c>
      <c r="J28" s="20">
        <v>40</v>
      </c>
      <c r="K28" s="21">
        <f t="shared" si="2"/>
        <v>75</v>
      </c>
      <c r="L28" s="24">
        <f t="shared" si="3"/>
        <v>70</v>
      </c>
      <c r="M28" s="23">
        <v>42</v>
      </c>
      <c r="N28" s="20">
        <v>38</v>
      </c>
      <c r="O28" s="21">
        <f t="shared" si="4"/>
        <v>80</v>
      </c>
      <c r="P28" s="24">
        <f t="shared" si="5"/>
        <v>75</v>
      </c>
      <c r="Q28" s="25">
        <f t="shared" si="6"/>
        <v>219</v>
      </c>
      <c r="R28" s="26">
        <f t="shared" si="7"/>
        <v>234</v>
      </c>
    </row>
    <row r="29" spans="1:18" s="1" customFormat="1" ht="19.5">
      <c r="A29" s="65" t="s">
        <v>89</v>
      </c>
      <c r="B29" s="67" t="s">
        <v>54</v>
      </c>
      <c r="C29" s="126">
        <v>38071</v>
      </c>
      <c r="D29" s="66">
        <v>2</v>
      </c>
      <c r="E29" s="20">
        <v>38</v>
      </c>
      <c r="F29" s="20">
        <v>38</v>
      </c>
      <c r="G29" s="21">
        <f t="shared" si="0"/>
        <v>76</v>
      </c>
      <c r="H29" s="22">
        <f t="shared" si="1"/>
        <v>74</v>
      </c>
      <c r="I29" s="23">
        <v>36</v>
      </c>
      <c r="J29" s="20">
        <v>40</v>
      </c>
      <c r="K29" s="21">
        <f t="shared" si="2"/>
        <v>76</v>
      </c>
      <c r="L29" s="24">
        <f t="shared" si="3"/>
        <v>74</v>
      </c>
      <c r="M29" s="23">
        <v>32</v>
      </c>
      <c r="N29" s="20">
        <v>41</v>
      </c>
      <c r="O29" s="21">
        <f t="shared" si="4"/>
        <v>73</v>
      </c>
      <c r="P29" s="24">
        <f t="shared" si="5"/>
        <v>71</v>
      </c>
      <c r="Q29" s="25">
        <f t="shared" si="6"/>
        <v>219</v>
      </c>
      <c r="R29" s="26">
        <f t="shared" si="7"/>
        <v>225</v>
      </c>
    </row>
    <row r="30" spans="1:18" s="1" customFormat="1" ht="19.5">
      <c r="A30" s="65" t="s">
        <v>91</v>
      </c>
      <c r="B30" s="67" t="s">
        <v>54</v>
      </c>
      <c r="C30" s="126">
        <v>38086</v>
      </c>
      <c r="D30" s="66">
        <v>4</v>
      </c>
      <c r="E30" s="20">
        <v>40</v>
      </c>
      <c r="F30" s="20">
        <v>42</v>
      </c>
      <c r="G30" s="21">
        <f t="shared" si="0"/>
        <v>82</v>
      </c>
      <c r="H30" s="22">
        <f t="shared" si="1"/>
        <v>78</v>
      </c>
      <c r="I30" s="23">
        <v>41</v>
      </c>
      <c r="J30" s="20">
        <v>41</v>
      </c>
      <c r="K30" s="21">
        <f t="shared" si="2"/>
        <v>82</v>
      </c>
      <c r="L30" s="24">
        <f t="shared" si="3"/>
        <v>78</v>
      </c>
      <c r="M30" s="23">
        <v>41</v>
      </c>
      <c r="N30" s="20">
        <v>40</v>
      </c>
      <c r="O30" s="21">
        <f t="shared" si="4"/>
        <v>81</v>
      </c>
      <c r="P30" s="24">
        <f t="shared" si="5"/>
        <v>77</v>
      </c>
      <c r="Q30" s="25">
        <f t="shared" si="6"/>
        <v>233</v>
      </c>
      <c r="R30" s="26">
        <f t="shared" si="7"/>
        <v>245</v>
      </c>
    </row>
    <row r="31" spans="1:18" s="1" customFormat="1" ht="19.5">
      <c r="A31" s="65" t="s">
        <v>92</v>
      </c>
      <c r="B31" s="67" t="s">
        <v>54</v>
      </c>
      <c r="C31" s="126">
        <v>38230</v>
      </c>
      <c r="D31" s="66">
        <v>12</v>
      </c>
      <c r="E31" s="20">
        <v>44</v>
      </c>
      <c r="F31" s="20">
        <v>40</v>
      </c>
      <c r="G31" s="21">
        <f t="shared" si="0"/>
        <v>84</v>
      </c>
      <c r="H31" s="22">
        <f t="shared" si="1"/>
        <v>72</v>
      </c>
      <c r="I31" s="23">
        <v>44</v>
      </c>
      <c r="J31" s="20">
        <v>43</v>
      </c>
      <c r="K31" s="21">
        <f t="shared" si="2"/>
        <v>87</v>
      </c>
      <c r="L31" s="24">
        <f t="shared" si="3"/>
        <v>75</v>
      </c>
      <c r="M31" s="23">
        <v>40</v>
      </c>
      <c r="N31" s="20">
        <v>41</v>
      </c>
      <c r="O31" s="21">
        <f t="shared" si="4"/>
        <v>81</v>
      </c>
      <c r="P31" s="24">
        <f t="shared" si="5"/>
        <v>69</v>
      </c>
      <c r="Q31" s="25">
        <f t="shared" si="6"/>
        <v>216</v>
      </c>
      <c r="R31" s="26">
        <f t="shared" si="7"/>
        <v>252</v>
      </c>
    </row>
    <row r="32" spans="1:18" s="1" customFormat="1" ht="19.5">
      <c r="A32" s="65" t="s">
        <v>90</v>
      </c>
      <c r="B32" s="67" t="s">
        <v>56</v>
      </c>
      <c r="C32" s="126">
        <v>38299</v>
      </c>
      <c r="D32" s="66">
        <v>3</v>
      </c>
      <c r="E32" s="20">
        <v>36</v>
      </c>
      <c r="F32" s="20">
        <v>38</v>
      </c>
      <c r="G32" s="21">
        <f t="shared" si="0"/>
        <v>74</v>
      </c>
      <c r="H32" s="22">
        <f t="shared" si="1"/>
        <v>71</v>
      </c>
      <c r="I32" s="23">
        <v>39</v>
      </c>
      <c r="J32" s="20">
        <v>38</v>
      </c>
      <c r="K32" s="21">
        <f t="shared" si="2"/>
        <v>77</v>
      </c>
      <c r="L32" s="24">
        <f t="shared" si="3"/>
        <v>74</v>
      </c>
      <c r="M32" s="23">
        <v>38</v>
      </c>
      <c r="N32" s="20">
        <v>39</v>
      </c>
      <c r="O32" s="21">
        <f t="shared" si="4"/>
        <v>77</v>
      </c>
      <c r="P32" s="24">
        <f t="shared" si="5"/>
        <v>74</v>
      </c>
      <c r="Q32" s="25">
        <f t="shared" si="6"/>
        <v>219</v>
      </c>
      <c r="R32" s="26">
        <f t="shared" si="7"/>
        <v>228</v>
      </c>
    </row>
    <row r="33" spans="1:18" s="1" customFormat="1" ht="19.5">
      <c r="A33" s="65" t="s">
        <v>93</v>
      </c>
      <c r="B33" s="67" t="s">
        <v>56</v>
      </c>
      <c r="C33" s="126">
        <v>38332</v>
      </c>
      <c r="D33" s="66">
        <v>13</v>
      </c>
      <c r="E33" s="20">
        <v>42</v>
      </c>
      <c r="F33" s="20">
        <v>49</v>
      </c>
      <c r="G33" s="21">
        <f t="shared" si="0"/>
        <v>91</v>
      </c>
      <c r="H33" s="22">
        <f t="shared" si="1"/>
        <v>78</v>
      </c>
      <c r="I33" s="23">
        <v>41</v>
      </c>
      <c r="J33" s="20">
        <v>42</v>
      </c>
      <c r="K33" s="21">
        <f t="shared" si="2"/>
        <v>83</v>
      </c>
      <c r="L33" s="24">
        <f t="shared" si="3"/>
        <v>70</v>
      </c>
      <c r="M33" s="23">
        <v>50</v>
      </c>
      <c r="N33" s="20">
        <v>42</v>
      </c>
      <c r="O33" s="21">
        <f t="shared" si="4"/>
        <v>92</v>
      </c>
      <c r="P33" s="24">
        <f t="shared" si="5"/>
        <v>79</v>
      </c>
      <c r="Q33" s="25">
        <f t="shared" si="6"/>
        <v>227</v>
      </c>
      <c r="R33" s="26">
        <f t="shared" si="7"/>
        <v>266</v>
      </c>
    </row>
    <row r="34" spans="1:18" s="1" customFormat="1" ht="19.5">
      <c r="A34" s="65" t="s">
        <v>94</v>
      </c>
      <c r="B34" s="67" t="s">
        <v>56</v>
      </c>
      <c r="C34" s="126">
        <v>38341</v>
      </c>
      <c r="D34" s="66">
        <v>13</v>
      </c>
      <c r="E34" s="20">
        <v>46</v>
      </c>
      <c r="F34" s="20">
        <v>43</v>
      </c>
      <c r="G34" s="21">
        <f t="shared" si="0"/>
        <v>89</v>
      </c>
      <c r="H34" s="22">
        <f t="shared" si="1"/>
        <v>76</v>
      </c>
      <c r="I34" s="23">
        <v>49</v>
      </c>
      <c r="J34" s="20">
        <v>42</v>
      </c>
      <c r="K34" s="21">
        <f t="shared" si="2"/>
        <v>91</v>
      </c>
      <c r="L34" s="24">
        <f t="shared" si="3"/>
        <v>78</v>
      </c>
      <c r="M34" s="23">
        <v>47</v>
      </c>
      <c r="N34" s="20">
        <v>45</v>
      </c>
      <c r="O34" s="21">
        <f t="shared" si="4"/>
        <v>92</v>
      </c>
      <c r="P34" s="24">
        <f t="shared" si="5"/>
        <v>79</v>
      </c>
      <c r="Q34" s="25">
        <f t="shared" si="6"/>
        <v>233</v>
      </c>
      <c r="R34" s="26">
        <f t="shared" si="7"/>
        <v>272</v>
      </c>
    </row>
    <row r="35" spans="1:18" s="1" customFormat="1" ht="19.5">
      <c r="A35" s="65" t="s">
        <v>95</v>
      </c>
      <c r="B35" s="67" t="s">
        <v>74</v>
      </c>
      <c r="C35" s="126">
        <v>38469</v>
      </c>
      <c r="D35" s="66">
        <v>21</v>
      </c>
      <c r="E35" s="20">
        <v>48</v>
      </c>
      <c r="F35" s="20">
        <v>42</v>
      </c>
      <c r="G35" s="21">
        <f t="shared" si="0"/>
        <v>90</v>
      </c>
      <c r="H35" s="22">
        <f t="shared" si="1"/>
        <v>69</v>
      </c>
      <c r="I35" s="23">
        <v>48</v>
      </c>
      <c r="J35" s="20">
        <v>44</v>
      </c>
      <c r="K35" s="21">
        <f t="shared" si="2"/>
        <v>92</v>
      </c>
      <c r="L35" s="24">
        <f t="shared" si="3"/>
        <v>71</v>
      </c>
      <c r="M35" s="23">
        <v>46</v>
      </c>
      <c r="N35" s="20">
        <v>45</v>
      </c>
      <c r="O35" s="21">
        <f t="shared" si="4"/>
        <v>91</v>
      </c>
      <c r="P35" s="24">
        <f t="shared" si="5"/>
        <v>70</v>
      </c>
      <c r="Q35" s="25">
        <f t="shared" si="6"/>
        <v>210</v>
      </c>
      <c r="R35" s="26">
        <f t="shared" si="7"/>
        <v>273</v>
      </c>
    </row>
    <row r="36" spans="1:18" s="1" customFormat="1" ht="19.5">
      <c r="A36" s="65" t="s">
        <v>96</v>
      </c>
      <c r="B36" s="67" t="s">
        <v>56</v>
      </c>
      <c r="C36" s="126">
        <v>38715</v>
      </c>
      <c r="D36" s="66">
        <v>25</v>
      </c>
      <c r="E36" s="20">
        <v>50</v>
      </c>
      <c r="F36" s="20">
        <v>52</v>
      </c>
      <c r="G36" s="21">
        <f t="shared" si="0"/>
        <v>102</v>
      </c>
      <c r="H36" s="22">
        <f t="shared" si="1"/>
        <v>77</v>
      </c>
      <c r="I36" s="23">
        <v>46</v>
      </c>
      <c r="J36" s="20">
        <v>51</v>
      </c>
      <c r="K36" s="21">
        <f t="shared" si="2"/>
        <v>97</v>
      </c>
      <c r="L36" s="24">
        <f t="shared" si="3"/>
        <v>72</v>
      </c>
      <c r="M36" s="23">
        <v>40</v>
      </c>
      <c r="N36" s="20">
        <v>52</v>
      </c>
      <c r="O36" s="21">
        <f t="shared" si="4"/>
        <v>92</v>
      </c>
      <c r="P36" s="24">
        <f t="shared" si="5"/>
        <v>67</v>
      </c>
      <c r="Q36" s="25">
        <f t="shared" si="6"/>
        <v>216</v>
      </c>
      <c r="R36" s="26">
        <f t="shared" si="7"/>
        <v>291</v>
      </c>
    </row>
    <row r="37" spans="1:18" ht="13.5" thickBot="1"/>
    <row r="38" spans="1:18" s="1" customFormat="1" ht="20.25" thickBot="1">
      <c r="A38" s="291" t="s">
        <v>240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3"/>
    </row>
    <row r="39" spans="1:18" s="1" customFormat="1" ht="12.95" customHeight="1" thickBot="1"/>
    <row r="40" spans="1:18" s="1" customFormat="1" ht="20.25" thickBot="1">
      <c r="A40" s="18" t="s">
        <v>6</v>
      </c>
      <c r="B40" s="68" t="s">
        <v>10</v>
      </c>
      <c r="C40" s="69" t="s">
        <v>36</v>
      </c>
      <c r="D40" s="70" t="s">
        <v>1</v>
      </c>
      <c r="E40" s="71" t="s">
        <v>2</v>
      </c>
      <c r="F40" s="71" t="s">
        <v>3</v>
      </c>
      <c r="G40" s="71" t="s">
        <v>4</v>
      </c>
      <c r="H40" s="71" t="s">
        <v>5</v>
      </c>
      <c r="I40" s="72" t="s">
        <v>2</v>
      </c>
      <c r="J40" s="72" t="s">
        <v>3</v>
      </c>
      <c r="K40" s="72" t="s">
        <v>4</v>
      </c>
      <c r="L40" s="72" t="s">
        <v>5</v>
      </c>
      <c r="M40" s="73" t="s">
        <v>2</v>
      </c>
      <c r="N40" s="73" t="s">
        <v>3</v>
      </c>
      <c r="O40" s="73" t="s">
        <v>4</v>
      </c>
      <c r="P40" s="73" t="s">
        <v>5</v>
      </c>
      <c r="Q40" s="4" t="s">
        <v>16</v>
      </c>
      <c r="R40" s="17" t="s">
        <v>15</v>
      </c>
    </row>
    <row r="41" spans="1:18" s="1" customFormat="1" ht="19.5">
      <c r="A41" s="65" t="s">
        <v>64</v>
      </c>
      <c r="B41" s="67" t="s">
        <v>59</v>
      </c>
      <c r="C41" s="126">
        <v>36413</v>
      </c>
      <c r="D41" s="66">
        <v>3</v>
      </c>
      <c r="E41" s="20">
        <v>46</v>
      </c>
      <c r="F41" s="20">
        <v>41</v>
      </c>
      <c r="G41" s="21">
        <f t="shared" ref="G41:G55" si="8">SUM(E41:F41)</f>
        <v>87</v>
      </c>
      <c r="H41" s="22">
        <f t="shared" ref="H41:H55" si="9">SUM(G41-D41)</f>
        <v>84</v>
      </c>
      <c r="I41" s="23">
        <v>41</v>
      </c>
      <c r="J41" s="20">
        <v>42</v>
      </c>
      <c r="K41" s="21">
        <f t="shared" ref="K41:K55" si="10">SUM(I41:J41)</f>
        <v>83</v>
      </c>
      <c r="L41" s="24">
        <f t="shared" ref="L41:L55" si="11">+(K41-D41)</f>
        <v>80</v>
      </c>
      <c r="M41" s="23">
        <v>41</v>
      </c>
      <c r="N41" s="20">
        <v>46</v>
      </c>
      <c r="O41" s="21">
        <f t="shared" ref="O41:O55" si="12">SUM(M41:N41)</f>
        <v>87</v>
      </c>
      <c r="P41" s="24">
        <f t="shared" ref="P41:P55" si="13">+(O41-D41)</f>
        <v>84</v>
      </c>
      <c r="Q41" s="25">
        <f t="shared" ref="Q41:Q55" si="14">SUM(H41+L41+P41)</f>
        <v>248</v>
      </c>
      <c r="R41" s="26">
        <f t="shared" ref="R41:R55" si="15">+G41+K41+O41</f>
        <v>257</v>
      </c>
    </row>
    <row r="42" spans="1:18" s="1" customFormat="1" ht="19.5">
      <c r="A42" s="65" t="s">
        <v>63</v>
      </c>
      <c r="B42" s="67" t="s">
        <v>54</v>
      </c>
      <c r="C42" s="126">
        <v>36801</v>
      </c>
      <c r="D42" s="66">
        <v>2</v>
      </c>
      <c r="E42" s="20">
        <v>34</v>
      </c>
      <c r="F42" s="20">
        <v>38</v>
      </c>
      <c r="G42" s="21">
        <f t="shared" si="8"/>
        <v>72</v>
      </c>
      <c r="H42" s="22">
        <f t="shared" si="9"/>
        <v>70</v>
      </c>
      <c r="I42" s="23">
        <v>42</v>
      </c>
      <c r="J42" s="20">
        <v>35</v>
      </c>
      <c r="K42" s="21">
        <f t="shared" si="10"/>
        <v>77</v>
      </c>
      <c r="L42" s="24">
        <f t="shared" si="11"/>
        <v>75</v>
      </c>
      <c r="M42" s="23">
        <v>36</v>
      </c>
      <c r="N42" s="20">
        <v>36</v>
      </c>
      <c r="O42" s="21">
        <f t="shared" si="12"/>
        <v>72</v>
      </c>
      <c r="P42" s="24">
        <f t="shared" si="13"/>
        <v>70</v>
      </c>
      <c r="Q42" s="25">
        <f t="shared" si="14"/>
        <v>215</v>
      </c>
      <c r="R42" s="26">
        <f t="shared" si="15"/>
        <v>221</v>
      </c>
    </row>
    <row r="43" spans="1:18" s="1" customFormat="1" ht="19.5">
      <c r="A43" s="65" t="s">
        <v>65</v>
      </c>
      <c r="B43" s="67" t="s">
        <v>59</v>
      </c>
      <c r="C43" s="126">
        <v>36809</v>
      </c>
      <c r="D43" s="66">
        <v>8</v>
      </c>
      <c r="E43" s="20">
        <v>50</v>
      </c>
      <c r="F43" s="20">
        <v>40</v>
      </c>
      <c r="G43" s="21">
        <f t="shared" si="8"/>
        <v>90</v>
      </c>
      <c r="H43" s="22">
        <f t="shared" si="9"/>
        <v>82</v>
      </c>
      <c r="I43" s="23">
        <v>42</v>
      </c>
      <c r="J43" s="20">
        <v>41</v>
      </c>
      <c r="K43" s="21">
        <f t="shared" si="10"/>
        <v>83</v>
      </c>
      <c r="L43" s="24">
        <f t="shared" si="11"/>
        <v>75</v>
      </c>
      <c r="M43" s="23">
        <v>39</v>
      </c>
      <c r="N43" s="20">
        <v>45</v>
      </c>
      <c r="O43" s="21">
        <f t="shared" si="12"/>
        <v>84</v>
      </c>
      <c r="P43" s="24">
        <f t="shared" si="13"/>
        <v>76</v>
      </c>
      <c r="Q43" s="25">
        <f t="shared" si="14"/>
        <v>233</v>
      </c>
      <c r="R43" s="26">
        <f t="shared" si="15"/>
        <v>257</v>
      </c>
    </row>
    <row r="44" spans="1:18" s="1" customFormat="1" ht="19.5">
      <c r="A44" s="65" t="s">
        <v>84</v>
      </c>
      <c r="B44" s="67" t="s">
        <v>54</v>
      </c>
      <c r="C44" s="126">
        <v>36947</v>
      </c>
      <c r="D44" s="66">
        <v>1</v>
      </c>
      <c r="E44" s="20">
        <v>41</v>
      </c>
      <c r="F44" s="20">
        <v>39</v>
      </c>
      <c r="G44" s="21">
        <f t="shared" si="8"/>
        <v>80</v>
      </c>
      <c r="H44" s="22">
        <f t="shared" si="9"/>
        <v>79</v>
      </c>
      <c r="I44" s="23">
        <v>40</v>
      </c>
      <c r="J44" s="20">
        <v>39</v>
      </c>
      <c r="K44" s="21">
        <f t="shared" si="10"/>
        <v>79</v>
      </c>
      <c r="L44" s="24">
        <f t="shared" si="11"/>
        <v>78</v>
      </c>
      <c r="M44" s="23">
        <v>38</v>
      </c>
      <c r="N44" s="20">
        <v>42</v>
      </c>
      <c r="O44" s="21">
        <f t="shared" si="12"/>
        <v>80</v>
      </c>
      <c r="P44" s="24">
        <f t="shared" si="13"/>
        <v>79</v>
      </c>
      <c r="Q44" s="25">
        <f t="shared" si="14"/>
        <v>236</v>
      </c>
      <c r="R44" s="26">
        <f t="shared" si="15"/>
        <v>239</v>
      </c>
    </row>
    <row r="45" spans="1:18" s="1" customFormat="1" ht="19.5">
      <c r="A45" s="65" t="s">
        <v>86</v>
      </c>
      <c r="B45" s="67" t="s">
        <v>56</v>
      </c>
      <c r="C45" s="126">
        <v>37088</v>
      </c>
      <c r="D45" s="66">
        <v>0</v>
      </c>
      <c r="E45" s="20">
        <v>39</v>
      </c>
      <c r="F45" s="20">
        <v>38</v>
      </c>
      <c r="G45" s="21">
        <f t="shared" si="8"/>
        <v>77</v>
      </c>
      <c r="H45" s="22">
        <f t="shared" si="9"/>
        <v>77</v>
      </c>
      <c r="I45" s="23">
        <v>38</v>
      </c>
      <c r="J45" s="20">
        <v>37</v>
      </c>
      <c r="K45" s="21">
        <f t="shared" si="10"/>
        <v>75</v>
      </c>
      <c r="L45" s="24">
        <f t="shared" si="11"/>
        <v>75</v>
      </c>
      <c r="M45" s="23">
        <v>36</v>
      </c>
      <c r="N45" s="20">
        <v>39</v>
      </c>
      <c r="O45" s="21">
        <f t="shared" si="12"/>
        <v>75</v>
      </c>
      <c r="P45" s="24">
        <f t="shared" si="13"/>
        <v>75</v>
      </c>
      <c r="Q45" s="25">
        <f t="shared" si="14"/>
        <v>227</v>
      </c>
      <c r="R45" s="26">
        <f t="shared" si="15"/>
        <v>227</v>
      </c>
    </row>
    <row r="46" spans="1:18" s="1" customFormat="1" ht="19.5">
      <c r="A46" s="65" t="s">
        <v>87</v>
      </c>
      <c r="B46" s="67" t="s">
        <v>74</v>
      </c>
      <c r="C46" s="126">
        <v>37106</v>
      </c>
      <c r="D46" s="66">
        <v>2</v>
      </c>
      <c r="E46" s="20">
        <v>44</v>
      </c>
      <c r="F46" s="20">
        <v>40</v>
      </c>
      <c r="G46" s="21">
        <f t="shared" si="8"/>
        <v>84</v>
      </c>
      <c r="H46" s="22">
        <f t="shared" si="9"/>
        <v>82</v>
      </c>
      <c r="I46" s="23">
        <v>42</v>
      </c>
      <c r="J46" s="20">
        <v>37</v>
      </c>
      <c r="K46" s="21">
        <f t="shared" si="10"/>
        <v>79</v>
      </c>
      <c r="L46" s="24">
        <f t="shared" si="11"/>
        <v>77</v>
      </c>
      <c r="M46" s="23">
        <v>38</v>
      </c>
      <c r="N46" s="20">
        <v>36</v>
      </c>
      <c r="O46" s="21">
        <f t="shared" si="12"/>
        <v>74</v>
      </c>
      <c r="P46" s="24">
        <f t="shared" si="13"/>
        <v>72</v>
      </c>
      <c r="Q46" s="25">
        <f t="shared" si="14"/>
        <v>231</v>
      </c>
      <c r="R46" s="26">
        <f t="shared" si="15"/>
        <v>237</v>
      </c>
    </row>
    <row r="47" spans="1:18" s="1" customFormat="1" ht="19.5">
      <c r="A47" s="65" t="s">
        <v>85</v>
      </c>
      <c r="B47" s="67" t="s">
        <v>74</v>
      </c>
      <c r="C47" s="126">
        <v>37786</v>
      </c>
      <c r="D47" s="66">
        <v>0</v>
      </c>
      <c r="E47" s="20">
        <v>37</v>
      </c>
      <c r="F47" s="20">
        <v>38</v>
      </c>
      <c r="G47" s="21">
        <f t="shared" si="8"/>
        <v>75</v>
      </c>
      <c r="H47" s="22">
        <f t="shared" si="9"/>
        <v>75</v>
      </c>
      <c r="I47" s="23">
        <v>42</v>
      </c>
      <c r="J47" s="20">
        <v>43</v>
      </c>
      <c r="K47" s="21">
        <f t="shared" si="10"/>
        <v>85</v>
      </c>
      <c r="L47" s="24">
        <f t="shared" si="11"/>
        <v>85</v>
      </c>
      <c r="M47" s="23">
        <v>33</v>
      </c>
      <c r="N47" s="20">
        <v>40</v>
      </c>
      <c r="O47" s="21">
        <f t="shared" si="12"/>
        <v>73</v>
      </c>
      <c r="P47" s="24">
        <f t="shared" si="13"/>
        <v>73</v>
      </c>
      <c r="Q47" s="25">
        <f t="shared" si="14"/>
        <v>233</v>
      </c>
      <c r="R47" s="26">
        <f t="shared" si="15"/>
        <v>233</v>
      </c>
    </row>
    <row r="48" spans="1:18" s="1" customFormat="1" ht="19.5">
      <c r="A48" s="65" t="s">
        <v>88</v>
      </c>
      <c r="B48" s="67" t="s">
        <v>59</v>
      </c>
      <c r="C48" s="126">
        <v>37984</v>
      </c>
      <c r="D48" s="66">
        <v>5</v>
      </c>
      <c r="E48" s="20">
        <v>40</v>
      </c>
      <c r="F48" s="20">
        <v>40</v>
      </c>
      <c r="G48" s="21">
        <f t="shared" si="8"/>
        <v>80</v>
      </c>
      <c r="H48" s="22">
        <f t="shared" si="9"/>
        <v>75</v>
      </c>
      <c r="I48" s="23">
        <v>35</v>
      </c>
      <c r="J48" s="20">
        <v>42</v>
      </c>
      <c r="K48" s="21">
        <f t="shared" si="10"/>
        <v>77</v>
      </c>
      <c r="L48" s="24">
        <f t="shared" si="11"/>
        <v>72</v>
      </c>
      <c r="M48" s="23">
        <v>44</v>
      </c>
      <c r="N48" s="20">
        <v>38</v>
      </c>
      <c r="O48" s="21">
        <f t="shared" si="12"/>
        <v>82</v>
      </c>
      <c r="P48" s="24">
        <f t="shared" si="13"/>
        <v>77</v>
      </c>
      <c r="Q48" s="25">
        <f t="shared" si="14"/>
        <v>224</v>
      </c>
      <c r="R48" s="26">
        <f t="shared" si="15"/>
        <v>239</v>
      </c>
    </row>
    <row r="49" spans="1:18" s="1" customFormat="1" ht="19.5">
      <c r="A49" s="65" t="s">
        <v>101</v>
      </c>
      <c r="B49" s="67" t="s">
        <v>74</v>
      </c>
      <c r="C49" s="126">
        <v>38229</v>
      </c>
      <c r="D49" s="66">
        <v>24</v>
      </c>
      <c r="E49" s="20">
        <v>48</v>
      </c>
      <c r="F49" s="20">
        <v>51</v>
      </c>
      <c r="G49" s="21">
        <f t="shared" si="8"/>
        <v>99</v>
      </c>
      <c r="H49" s="22">
        <f t="shared" si="9"/>
        <v>75</v>
      </c>
      <c r="I49" s="23">
        <v>47</v>
      </c>
      <c r="J49" s="20">
        <v>47</v>
      </c>
      <c r="K49" s="21">
        <f t="shared" si="10"/>
        <v>94</v>
      </c>
      <c r="L49" s="24">
        <f t="shared" si="11"/>
        <v>70</v>
      </c>
      <c r="M49" s="23">
        <v>48</v>
      </c>
      <c r="N49" s="20">
        <v>61</v>
      </c>
      <c r="O49" s="21">
        <f t="shared" si="12"/>
        <v>109</v>
      </c>
      <c r="P49" s="24">
        <f t="shared" si="13"/>
        <v>85</v>
      </c>
      <c r="Q49" s="25">
        <f t="shared" si="14"/>
        <v>230</v>
      </c>
      <c r="R49" s="26">
        <f t="shared" si="15"/>
        <v>302</v>
      </c>
    </row>
    <row r="50" spans="1:18" s="1" customFormat="1" ht="19.5">
      <c r="A50" s="65" t="s">
        <v>97</v>
      </c>
      <c r="B50" s="67" t="s">
        <v>74</v>
      </c>
      <c r="C50" s="126">
        <v>38529</v>
      </c>
      <c r="D50" s="66">
        <v>2</v>
      </c>
      <c r="E50" s="20">
        <v>40</v>
      </c>
      <c r="F50" s="20">
        <v>39</v>
      </c>
      <c r="G50" s="21">
        <f t="shared" si="8"/>
        <v>79</v>
      </c>
      <c r="H50" s="22">
        <f t="shared" si="9"/>
        <v>77</v>
      </c>
      <c r="I50" s="23">
        <v>40</v>
      </c>
      <c r="J50" s="20">
        <v>38</v>
      </c>
      <c r="K50" s="21">
        <f t="shared" si="10"/>
        <v>78</v>
      </c>
      <c r="L50" s="24">
        <f t="shared" si="11"/>
        <v>76</v>
      </c>
      <c r="M50" s="23">
        <v>34</v>
      </c>
      <c r="N50" s="20">
        <v>35</v>
      </c>
      <c r="O50" s="21">
        <f t="shared" si="12"/>
        <v>69</v>
      </c>
      <c r="P50" s="24">
        <f t="shared" si="13"/>
        <v>67</v>
      </c>
      <c r="Q50" s="25">
        <f t="shared" si="14"/>
        <v>220</v>
      </c>
      <c r="R50" s="26">
        <f t="shared" si="15"/>
        <v>226</v>
      </c>
    </row>
    <row r="51" spans="1:18" s="1" customFormat="1" ht="19.5">
      <c r="A51" s="65" t="s">
        <v>102</v>
      </c>
      <c r="B51" s="67" t="s">
        <v>56</v>
      </c>
      <c r="C51" s="126">
        <v>38531</v>
      </c>
      <c r="D51" s="66">
        <v>27</v>
      </c>
      <c r="E51" s="20">
        <v>51</v>
      </c>
      <c r="F51" s="20">
        <v>52</v>
      </c>
      <c r="G51" s="21">
        <f t="shared" si="8"/>
        <v>103</v>
      </c>
      <c r="H51" s="22">
        <f t="shared" si="9"/>
        <v>76</v>
      </c>
      <c r="I51" s="23">
        <v>46</v>
      </c>
      <c r="J51" s="20">
        <v>51</v>
      </c>
      <c r="K51" s="21">
        <f t="shared" si="10"/>
        <v>97</v>
      </c>
      <c r="L51" s="24">
        <f t="shared" si="11"/>
        <v>70</v>
      </c>
      <c r="M51" s="23">
        <v>56</v>
      </c>
      <c r="N51" s="20">
        <v>55</v>
      </c>
      <c r="O51" s="21">
        <f t="shared" si="12"/>
        <v>111</v>
      </c>
      <c r="P51" s="24">
        <f t="shared" si="13"/>
        <v>84</v>
      </c>
      <c r="Q51" s="25">
        <f t="shared" si="14"/>
        <v>230</v>
      </c>
      <c r="R51" s="26">
        <f t="shared" si="15"/>
        <v>311</v>
      </c>
    </row>
    <row r="52" spans="1:18" s="1" customFormat="1" ht="19.5">
      <c r="A52" s="65" t="s">
        <v>98</v>
      </c>
      <c r="B52" s="67" t="s">
        <v>62</v>
      </c>
      <c r="C52" s="126">
        <v>38758</v>
      </c>
      <c r="D52" s="66">
        <v>6</v>
      </c>
      <c r="E52" s="20">
        <v>42</v>
      </c>
      <c r="F52" s="20">
        <v>43</v>
      </c>
      <c r="G52" s="21">
        <f t="shared" si="8"/>
        <v>85</v>
      </c>
      <c r="H52" s="22">
        <f t="shared" si="9"/>
        <v>79</v>
      </c>
      <c r="I52" s="23">
        <v>42</v>
      </c>
      <c r="J52" s="20">
        <v>44</v>
      </c>
      <c r="K52" s="21">
        <f t="shared" si="10"/>
        <v>86</v>
      </c>
      <c r="L52" s="24">
        <f t="shared" si="11"/>
        <v>80</v>
      </c>
      <c r="M52" s="23">
        <v>40</v>
      </c>
      <c r="N52" s="20">
        <v>44</v>
      </c>
      <c r="O52" s="21">
        <f t="shared" si="12"/>
        <v>84</v>
      </c>
      <c r="P52" s="24">
        <f t="shared" si="13"/>
        <v>78</v>
      </c>
      <c r="Q52" s="25">
        <f t="shared" si="14"/>
        <v>237</v>
      </c>
      <c r="R52" s="26">
        <f t="shared" si="15"/>
        <v>255</v>
      </c>
    </row>
    <row r="53" spans="1:18" s="1" customFormat="1" ht="19.5">
      <c r="A53" s="65" t="s">
        <v>99</v>
      </c>
      <c r="B53" s="67" t="s">
        <v>54</v>
      </c>
      <c r="C53" s="126">
        <v>38873</v>
      </c>
      <c r="D53" s="66">
        <v>11</v>
      </c>
      <c r="E53" s="20">
        <v>45</v>
      </c>
      <c r="F53" s="20">
        <v>43</v>
      </c>
      <c r="G53" s="21">
        <f t="shared" si="8"/>
        <v>88</v>
      </c>
      <c r="H53" s="22">
        <f t="shared" si="9"/>
        <v>77</v>
      </c>
      <c r="I53" s="23">
        <v>44</v>
      </c>
      <c r="J53" s="20">
        <v>43</v>
      </c>
      <c r="K53" s="21">
        <f t="shared" si="10"/>
        <v>87</v>
      </c>
      <c r="L53" s="24">
        <f t="shared" si="11"/>
        <v>76</v>
      </c>
      <c r="M53" s="23">
        <v>40</v>
      </c>
      <c r="N53" s="20">
        <v>41</v>
      </c>
      <c r="O53" s="21">
        <f t="shared" si="12"/>
        <v>81</v>
      </c>
      <c r="P53" s="24">
        <f t="shared" si="13"/>
        <v>70</v>
      </c>
      <c r="Q53" s="25">
        <f t="shared" si="14"/>
        <v>223</v>
      </c>
      <c r="R53" s="26">
        <f t="shared" si="15"/>
        <v>256</v>
      </c>
    </row>
    <row r="54" spans="1:18" s="1" customFormat="1" ht="19.5">
      <c r="A54" s="65" t="s">
        <v>100</v>
      </c>
      <c r="B54" s="67" t="s">
        <v>59</v>
      </c>
      <c r="C54" s="126">
        <v>38983</v>
      </c>
      <c r="D54" s="66">
        <v>11</v>
      </c>
      <c r="E54" s="20">
        <v>49</v>
      </c>
      <c r="F54" s="20">
        <v>44</v>
      </c>
      <c r="G54" s="21">
        <f t="shared" si="8"/>
        <v>93</v>
      </c>
      <c r="H54" s="22">
        <f t="shared" si="9"/>
        <v>82</v>
      </c>
      <c r="I54" s="23">
        <v>42</v>
      </c>
      <c r="J54" s="20">
        <v>45</v>
      </c>
      <c r="K54" s="21">
        <f t="shared" si="10"/>
        <v>87</v>
      </c>
      <c r="L54" s="24">
        <f t="shared" si="11"/>
        <v>76</v>
      </c>
      <c r="M54" s="23">
        <v>47</v>
      </c>
      <c r="N54" s="20">
        <v>44</v>
      </c>
      <c r="O54" s="21">
        <f t="shared" si="12"/>
        <v>91</v>
      </c>
      <c r="P54" s="24">
        <f t="shared" si="13"/>
        <v>80</v>
      </c>
      <c r="Q54" s="25">
        <f t="shared" si="14"/>
        <v>238</v>
      </c>
      <c r="R54" s="26">
        <f t="shared" si="15"/>
        <v>271</v>
      </c>
    </row>
    <row r="55" spans="1:18" s="1" customFormat="1" ht="19.5">
      <c r="A55" s="65" t="s">
        <v>103</v>
      </c>
      <c r="B55" s="67" t="s">
        <v>56</v>
      </c>
      <c r="C55" s="126">
        <v>39040</v>
      </c>
      <c r="D55" s="66">
        <v>30</v>
      </c>
      <c r="E55" s="20">
        <v>56</v>
      </c>
      <c r="F55" s="20">
        <v>54</v>
      </c>
      <c r="G55" s="21">
        <f t="shared" si="8"/>
        <v>110</v>
      </c>
      <c r="H55" s="22">
        <f t="shared" si="9"/>
        <v>80</v>
      </c>
      <c r="I55" s="23">
        <v>48</v>
      </c>
      <c r="J55" s="20">
        <v>44</v>
      </c>
      <c r="K55" s="21">
        <f t="shared" si="10"/>
        <v>92</v>
      </c>
      <c r="L55" s="24">
        <f t="shared" si="11"/>
        <v>62</v>
      </c>
      <c r="M55" s="23">
        <v>50</v>
      </c>
      <c r="N55" s="20">
        <v>50</v>
      </c>
      <c r="O55" s="21">
        <f t="shared" si="12"/>
        <v>100</v>
      </c>
      <c r="P55" s="24">
        <f t="shared" si="13"/>
        <v>70</v>
      </c>
      <c r="Q55" s="25">
        <f t="shared" si="14"/>
        <v>212</v>
      </c>
      <c r="R55" s="26">
        <f t="shared" si="15"/>
        <v>302</v>
      </c>
    </row>
  </sheetData>
  <sortState ref="A41:V55">
    <sortCondition ref="C41:C55"/>
  </sortState>
  <mergeCells count="7">
    <mergeCell ref="A38:R38"/>
    <mergeCell ref="A1:R1"/>
    <mergeCell ref="A2:R2"/>
    <mergeCell ref="A3:R3"/>
    <mergeCell ref="A4:R4"/>
    <mergeCell ref="A5:R5"/>
    <mergeCell ref="A6:R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0"/>
  <sheetViews>
    <sheetView zoomScale="85" zoomScaleNormal="85" workbookViewId="0">
      <selection sqref="A1:R1"/>
    </sheetView>
  </sheetViews>
  <sheetFormatPr baseColWidth="10" defaultRowHeight="18.75"/>
  <cols>
    <col min="1" max="1" width="53.7109375" style="1" bestFit="1" customWidth="1"/>
    <col min="2" max="2" width="10" style="7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1" width="11.42578125" style="1" customWidth="1"/>
    <col min="22" max="16384" width="11.42578125" style="1"/>
  </cols>
  <sheetData>
    <row r="1" spans="1:21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21" ht="29.2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21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1" ht="26.25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21" ht="19.5">
      <c r="A5" s="298" t="s">
        <v>251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21">
      <c r="A6" s="299" t="s">
        <v>248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21" ht="20.2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20.25" thickBot="1">
      <c r="A8" s="291" t="s">
        <v>244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21" ht="20.25" thickBot="1">
      <c r="B9" s="1"/>
      <c r="C9" s="1"/>
      <c r="D9" s="1"/>
      <c r="E9" s="288" t="s">
        <v>257</v>
      </c>
      <c r="F9" s="289"/>
      <c r="G9" s="289"/>
      <c r="H9" s="290"/>
      <c r="I9" s="285" t="s">
        <v>258</v>
      </c>
      <c r="J9" s="286"/>
      <c r="K9" s="286"/>
      <c r="L9" s="287"/>
      <c r="M9" s="282" t="s">
        <v>259</v>
      </c>
      <c r="N9" s="283"/>
      <c r="O9" s="283"/>
      <c r="P9" s="284"/>
    </row>
    <row r="10" spans="1:21" s="63" customFormat="1" ht="20.25" thickBot="1">
      <c r="A10" s="18" t="s">
        <v>0</v>
      </c>
      <c r="B10" s="68" t="s">
        <v>10</v>
      </c>
      <c r="C10" s="69" t="s">
        <v>36</v>
      </c>
      <c r="D10" s="231" t="s">
        <v>1</v>
      </c>
      <c r="E10" s="71" t="s">
        <v>2</v>
      </c>
      <c r="F10" s="71" t="s">
        <v>3</v>
      </c>
      <c r="G10" s="71" t="s">
        <v>4</v>
      </c>
      <c r="H10" s="71" t="s">
        <v>5</v>
      </c>
      <c r="I10" s="72" t="s">
        <v>2</v>
      </c>
      <c r="J10" s="72" t="s">
        <v>3</v>
      </c>
      <c r="K10" s="72" t="s">
        <v>4</v>
      </c>
      <c r="L10" s="72" t="s">
        <v>5</v>
      </c>
      <c r="M10" s="73" t="s">
        <v>2</v>
      </c>
      <c r="N10" s="73" t="s">
        <v>3</v>
      </c>
      <c r="O10" s="73" t="s">
        <v>4</v>
      </c>
      <c r="P10" s="73" t="s">
        <v>5</v>
      </c>
      <c r="Q10" s="4" t="s">
        <v>16</v>
      </c>
      <c r="R10" s="17" t="s">
        <v>15</v>
      </c>
      <c r="S10" s="1"/>
      <c r="T10" s="1"/>
      <c r="U10" s="1"/>
    </row>
    <row r="11" spans="1:21" ht="20.25" thickBot="1">
      <c r="A11" s="258" t="s">
        <v>292</v>
      </c>
      <c r="B11" s="220" t="s">
        <v>293</v>
      </c>
      <c r="C11" s="126">
        <v>38974</v>
      </c>
      <c r="D11" s="66">
        <v>-3</v>
      </c>
      <c r="E11" s="20">
        <v>38</v>
      </c>
      <c r="F11" s="20">
        <v>33</v>
      </c>
      <c r="G11" s="21">
        <f>SUM(E11:F11)</f>
        <v>71</v>
      </c>
      <c r="H11" s="22">
        <f>SUM(G11-D11)</f>
        <v>74</v>
      </c>
      <c r="I11" s="23">
        <v>37</v>
      </c>
      <c r="J11" s="20">
        <v>34</v>
      </c>
      <c r="K11" s="21">
        <f>SUM(I11:J11)</f>
        <v>71</v>
      </c>
      <c r="L11" s="24">
        <f>+(K11-D11)</f>
        <v>74</v>
      </c>
      <c r="M11" s="23">
        <v>31</v>
      </c>
      <c r="N11" s="20">
        <v>40</v>
      </c>
      <c r="O11" s="21">
        <f>SUM(M11:N11)</f>
        <v>71</v>
      </c>
      <c r="P11" s="24">
        <f>+(O11-D11)</f>
        <v>74</v>
      </c>
      <c r="Q11" s="353">
        <f>SUM(H11+L11+P11)</f>
        <v>222</v>
      </c>
      <c r="R11" s="355">
        <f>+G11+K11+O11</f>
        <v>213</v>
      </c>
      <c r="S11" s="271" t="s">
        <v>25</v>
      </c>
      <c r="T11" s="272" t="s">
        <v>545</v>
      </c>
    </row>
    <row r="12" spans="1:21" ht="20.25" thickBot="1">
      <c r="A12" s="258" t="s">
        <v>286</v>
      </c>
      <c r="B12" s="220" t="s">
        <v>287</v>
      </c>
      <c r="C12" s="126">
        <v>38415</v>
      </c>
      <c r="D12" s="66">
        <v>-6</v>
      </c>
      <c r="E12" s="20">
        <v>37</v>
      </c>
      <c r="F12" s="20">
        <v>31</v>
      </c>
      <c r="G12" s="21">
        <f>SUM(E12:F12)</f>
        <v>68</v>
      </c>
      <c r="H12" s="22">
        <f>SUM(G12-D12)</f>
        <v>74</v>
      </c>
      <c r="I12" s="23">
        <v>39</v>
      </c>
      <c r="J12" s="20">
        <v>35</v>
      </c>
      <c r="K12" s="21">
        <f>SUM(I12:J12)</f>
        <v>74</v>
      </c>
      <c r="L12" s="24">
        <f>+(K12-D12)</f>
        <v>80</v>
      </c>
      <c r="M12" s="23">
        <v>40</v>
      </c>
      <c r="N12" s="20">
        <v>34</v>
      </c>
      <c r="O12" s="21">
        <f>SUM(M12:N12)</f>
        <v>74</v>
      </c>
      <c r="P12" s="24">
        <f>+(O12-D12)</f>
        <v>80</v>
      </c>
      <c r="Q12" s="353">
        <f>SUM(H12+L12+P12)</f>
        <v>234</v>
      </c>
      <c r="R12" s="355">
        <f>+G12+K12+O12</f>
        <v>216</v>
      </c>
      <c r="S12" s="271" t="s">
        <v>26</v>
      </c>
    </row>
    <row r="13" spans="1:21" ht="19.5">
      <c r="A13" s="257" t="s">
        <v>298</v>
      </c>
      <c r="B13" s="67" t="s">
        <v>62</v>
      </c>
      <c r="C13" s="126">
        <v>38833</v>
      </c>
      <c r="D13" s="66">
        <v>-1</v>
      </c>
      <c r="E13" s="20">
        <v>39</v>
      </c>
      <c r="F13" s="20">
        <v>34</v>
      </c>
      <c r="G13" s="21">
        <f>SUM(E13:F13)</f>
        <v>73</v>
      </c>
      <c r="H13" s="22">
        <f>SUM(G13-D13)</f>
        <v>74</v>
      </c>
      <c r="I13" s="23">
        <v>38</v>
      </c>
      <c r="J13" s="20">
        <v>37</v>
      </c>
      <c r="K13" s="21">
        <f>SUM(I13:J13)</f>
        <v>75</v>
      </c>
      <c r="L13" s="24">
        <f>+(K13-D13)</f>
        <v>76</v>
      </c>
      <c r="M13" s="23">
        <v>36</v>
      </c>
      <c r="N13" s="20">
        <v>33</v>
      </c>
      <c r="O13" s="21">
        <f>SUM(M13:N13)</f>
        <v>69</v>
      </c>
      <c r="P13" s="24">
        <f>+(O13-D13)</f>
        <v>70</v>
      </c>
      <c r="Q13" s="353">
        <f>SUM(H13+L13+P13)</f>
        <v>220</v>
      </c>
      <c r="R13" s="26">
        <f>+G13+K13+O13</f>
        <v>217</v>
      </c>
    </row>
    <row r="14" spans="1:21" ht="19.5">
      <c r="A14" s="257" t="s">
        <v>288</v>
      </c>
      <c r="B14" s="220" t="s">
        <v>289</v>
      </c>
      <c r="C14" s="126">
        <v>38215</v>
      </c>
      <c r="D14" s="66">
        <v>-3</v>
      </c>
      <c r="E14" s="20">
        <v>37</v>
      </c>
      <c r="F14" s="20">
        <v>35</v>
      </c>
      <c r="G14" s="21">
        <f>SUM(E14:F14)</f>
        <v>72</v>
      </c>
      <c r="H14" s="22">
        <f>SUM(G14-D14)</f>
        <v>75</v>
      </c>
      <c r="I14" s="23">
        <v>34</v>
      </c>
      <c r="J14" s="20">
        <v>37</v>
      </c>
      <c r="K14" s="21">
        <f>SUM(I14:J14)</f>
        <v>71</v>
      </c>
      <c r="L14" s="24">
        <f>+(K14-D14)</f>
        <v>74</v>
      </c>
      <c r="M14" s="23">
        <v>40</v>
      </c>
      <c r="N14" s="20">
        <v>37</v>
      </c>
      <c r="O14" s="21">
        <f>SUM(M14:N14)</f>
        <v>77</v>
      </c>
      <c r="P14" s="24">
        <f>+(O14-D14)</f>
        <v>80</v>
      </c>
      <c r="Q14" s="353">
        <f>SUM(H14+L14+P14)</f>
        <v>229</v>
      </c>
      <c r="R14" s="26">
        <f>+G14+K14+O14</f>
        <v>220</v>
      </c>
    </row>
    <row r="15" spans="1:21" ht="19.5">
      <c r="A15" s="257" t="s">
        <v>295</v>
      </c>
      <c r="B15" s="67" t="s">
        <v>56</v>
      </c>
      <c r="C15" s="126">
        <v>38299</v>
      </c>
      <c r="D15" s="66">
        <v>-2</v>
      </c>
      <c r="E15" s="20">
        <v>36</v>
      </c>
      <c r="F15" s="20">
        <v>36</v>
      </c>
      <c r="G15" s="21">
        <f>SUM(E15:F15)</f>
        <v>72</v>
      </c>
      <c r="H15" s="22">
        <f>SUM(G15-D15)</f>
        <v>74</v>
      </c>
      <c r="I15" s="23">
        <v>35</v>
      </c>
      <c r="J15" s="20">
        <v>38</v>
      </c>
      <c r="K15" s="21">
        <f>SUM(I15:J15)</f>
        <v>73</v>
      </c>
      <c r="L15" s="24">
        <f>+(K15-D15)</f>
        <v>75</v>
      </c>
      <c r="M15" s="23">
        <v>38</v>
      </c>
      <c r="N15" s="20">
        <v>40</v>
      </c>
      <c r="O15" s="21">
        <f>SUM(M15:N15)</f>
        <v>78</v>
      </c>
      <c r="P15" s="24">
        <f>+(O15-D15)</f>
        <v>80</v>
      </c>
      <c r="Q15" s="353">
        <f>SUM(H15+L15+P15)</f>
        <v>229</v>
      </c>
      <c r="R15" s="26">
        <f>+G15+K15+O15</f>
        <v>223</v>
      </c>
    </row>
    <row r="16" spans="1:21" ht="19.5">
      <c r="A16" s="257" t="s">
        <v>309</v>
      </c>
      <c r="B16" s="67" t="s">
        <v>56</v>
      </c>
      <c r="C16" s="126">
        <v>38874</v>
      </c>
      <c r="D16" s="66">
        <v>0</v>
      </c>
      <c r="E16" s="20">
        <v>38</v>
      </c>
      <c r="F16" s="20">
        <v>41</v>
      </c>
      <c r="G16" s="21">
        <f>SUM(E16:F16)</f>
        <v>79</v>
      </c>
      <c r="H16" s="22">
        <f>SUM(G16-D16)</f>
        <v>79</v>
      </c>
      <c r="I16" s="23">
        <v>38</v>
      </c>
      <c r="J16" s="20">
        <v>38</v>
      </c>
      <c r="K16" s="21">
        <f>SUM(I16:J16)</f>
        <v>76</v>
      </c>
      <c r="L16" s="24">
        <f>+(K16-D16)</f>
        <v>76</v>
      </c>
      <c r="M16" s="23">
        <v>35</v>
      </c>
      <c r="N16" s="20">
        <v>39</v>
      </c>
      <c r="O16" s="21">
        <f>SUM(M16:N16)</f>
        <v>74</v>
      </c>
      <c r="P16" s="24">
        <f>+(O16-D16)</f>
        <v>74</v>
      </c>
      <c r="Q16" s="353">
        <f>SUM(H16+L16+P16)</f>
        <v>229</v>
      </c>
      <c r="R16" s="26">
        <f>+G16+K16+O16</f>
        <v>229</v>
      </c>
    </row>
    <row r="17" spans="1:18" ht="19.5">
      <c r="A17" s="257" t="s">
        <v>300</v>
      </c>
      <c r="B17" s="67" t="s">
        <v>56</v>
      </c>
      <c r="C17" s="126">
        <v>38888</v>
      </c>
      <c r="D17" s="66">
        <v>0</v>
      </c>
      <c r="E17" s="20">
        <v>41</v>
      </c>
      <c r="F17" s="20">
        <v>39</v>
      </c>
      <c r="G17" s="21">
        <f>SUM(E17:F17)</f>
        <v>80</v>
      </c>
      <c r="H17" s="22">
        <f>SUM(G17-D17)</f>
        <v>80</v>
      </c>
      <c r="I17" s="23">
        <v>42</v>
      </c>
      <c r="J17" s="20">
        <v>36</v>
      </c>
      <c r="K17" s="21">
        <f>SUM(I17:J17)</f>
        <v>78</v>
      </c>
      <c r="L17" s="24">
        <f>+(K17-D17)</f>
        <v>78</v>
      </c>
      <c r="M17" s="23">
        <v>36</v>
      </c>
      <c r="N17" s="20">
        <v>36</v>
      </c>
      <c r="O17" s="21">
        <f>SUM(M17:N17)</f>
        <v>72</v>
      </c>
      <c r="P17" s="24">
        <f>+(O17-D17)</f>
        <v>72</v>
      </c>
      <c r="Q17" s="353">
        <f>SUM(H17+L17+P17)</f>
        <v>230</v>
      </c>
      <c r="R17" s="26">
        <f>+G17+K17+O17</f>
        <v>230</v>
      </c>
    </row>
    <row r="18" spans="1:18" ht="19.5">
      <c r="A18" s="257" t="s">
        <v>303</v>
      </c>
      <c r="B18" s="220" t="s">
        <v>304</v>
      </c>
      <c r="C18" s="126">
        <v>37987</v>
      </c>
      <c r="D18" s="66">
        <v>0</v>
      </c>
      <c r="E18" s="20">
        <v>36</v>
      </c>
      <c r="F18" s="20">
        <v>39</v>
      </c>
      <c r="G18" s="21">
        <f>SUM(E18:F18)</f>
        <v>75</v>
      </c>
      <c r="H18" s="22">
        <f>SUM(G18-D18)</f>
        <v>75</v>
      </c>
      <c r="I18" s="23">
        <v>39</v>
      </c>
      <c r="J18" s="20">
        <v>41</v>
      </c>
      <c r="K18" s="21">
        <f>SUM(I18:J18)</f>
        <v>80</v>
      </c>
      <c r="L18" s="24">
        <f>+(K18-D18)</f>
        <v>80</v>
      </c>
      <c r="M18" s="23">
        <v>35</v>
      </c>
      <c r="N18" s="20">
        <v>40</v>
      </c>
      <c r="O18" s="21">
        <f>SUM(M18:N18)</f>
        <v>75</v>
      </c>
      <c r="P18" s="24">
        <f>+(O18-D18)</f>
        <v>75</v>
      </c>
      <c r="Q18" s="353">
        <f>SUM(H18+L18+P18)</f>
        <v>230</v>
      </c>
      <c r="R18" s="26">
        <f>+G18+K18+O18</f>
        <v>230</v>
      </c>
    </row>
    <row r="19" spans="1:18" ht="19.5">
      <c r="A19" s="258" t="s">
        <v>290</v>
      </c>
      <c r="B19" s="220" t="s">
        <v>291</v>
      </c>
      <c r="C19" s="126">
        <v>38615</v>
      </c>
      <c r="D19" s="66">
        <v>-3</v>
      </c>
      <c r="E19" s="20">
        <v>39</v>
      </c>
      <c r="F19" s="20">
        <v>39</v>
      </c>
      <c r="G19" s="21">
        <f>SUM(E19:F19)</f>
        <v>78</v>
      </c>
      <c r="H19" s="22">
        <f>SUM(G19-D19)</f>
        <v>81</v>
      </c>
      <c r="I19" s="23">
        <v>37</v>
      </c>
      <c r="J19" s="20">
        <v>37</v>
      </c>
      <c r="K19" s="21">
        <f>SUM(I19:J19)</f>
        <v>74</v>
      </c>
      <c r="L19" s="24">
        <f>+(K19-D19)</f>
        <v>77</v>
      </c>
      <c r="M19" s="23">
        <v>40</v>
      </c>
      <c r="N19" s="20">
        <v>38</v>
      </c>
      <c r="O19" s="21">
        <f>SUM(M19:N19)</f>
        <v>78</v>
      </c>
      <c r="P19" s="24">
        <f>+(O19-D19)</f>
        <v>81</v>
      </c>
      <c r="Q19" s="353">
        <f>SUM(H19+L19+P19)</f>
        <v>239</v>
      </c>
      <c r="R19" s="26">
        <f>+G19+K19+O19</f>
        <v>230</v>
      </c>
    </row>
    <row r="20" spans="1:18" ht="19.5">
      <c r="A20" s="257" t="s">
        <v>314</v>
      </c>
      <c r="B20" s="67" t="s">
        <v>56</v>
      </c>
      <c r="C20" s="126">
        <v>38715</v>
      </c>
      <c r="D20" s="66">
        <v>1</v>
      </c>
      <c r="E20" s="20">
        <v>38</v>
      </c>
      <c r="F20" s="20">
        <v>35</v>
      </c>
      <c r="G20" s="21">
        <f>SUM(E20:F20)</f>
        <v>73</v>
      </c>
      <c r="H20" s="22">
        <f>SUM(G20-D20)</f>
        <v>72</v>
      </c>
      <c r="I20" s="23">
        <v>37</v>
      </c>
      <c r="J20" s="20">
        <v>41</v>
      </c>
      <c r="K20" s="21">
        <f>SUM(I20:J20)</f>
        <v>78</v>
      </c>
      <c r="L20" s="24">
        <f>+(K20-D20)</f>
        <v>77</v>
      </c>
      <c r="M20" s="23">
        <v>38</v>
      </c>
      <c r="N20" s="20">
        <v>41</v>
      </c>
      <c r="O20" s="21">
        <f>SUM(M20:N20)</f>
        <v>79</v>
      </c>
      <c r="P20" s="24">
        <f>+(O20-D20)</f>
        <v>78</v>
      </c>
      <c r="Q20" s="353">
        <f>SUM(H20+L20+P20)</f>
        <v>227</v>
      </c>
      <c r="R20" s="26">
        <f>+G20+K20+O20</f>
        <v>230</v>
      </c>
    </row>
    <row r="21" spans="1:18" ht="19.5">
      <c r="A21" s="257" t="s">
        <v>331</v>
      </c>
      <c r="B21" s="67" t="s">
        <v>62</v>
      </c>
      <c r="C21" s="126">
        <v>39044</v>
      </c>
      <c r="D21" s="66">
        <v>4</v>
      </c>
      <c r="E21" s="20">
        <v>39</v>
      </c>
      <c r="F21" s="20">
        <v>36</v>
      </c>
      <c r="G21" s="21">
        <f>SUM(E21:F21)</f>
        <v>75</v>
      </c>
      <c r="H21" s="22">
        <f>SUM(G21-D21)</f>
        <v>71</v>
      </c>
      <c r="I21" s="23">
        <v>39</v>
      </c>
      <c r="J21" s="20">
        <v>40</v>
      </c>
      <c r="K21" s="21">
        <f>SUM(I21:J21)</f>
        <v>79</v>
      </c>
      <c r="L21" s="24">
        <f>+(K21-D21)</f>
        <v>75</v>
      </c>
      <c r="M21" s="23">
        <v>38</v>
      </c>
      <c r="N21" s="20">
        <v>39</v>
      </c>
      <c r="O21" s="21">
        <f>SUM(M21:N21)</f>
        <v>77</v>
      </c>
      <c r="P21" s="24">
        <f>+(O21-D21)</f>
        <v>73</v>
      </c>
      <c r="Q21" s="353">
        <f>SUM(H21+L21+P21)</f>
        <v>219</v>
      </c>
      <c r="R21" s="26">
        <f>+G21+K21+O21</f>
        <v>231</v>
      </c>
    </row>
    <row r="22" spans="1:18" ht="19.5">
      <c r="A22" s="257" t="s">
        <v>310</v>
      </c>
      <c r="B22" s="220" t="s">
        <v>311</v>
      </c>
      <c r="C22" s="126">
        <v>38469</v>
      </c>
      <c r="D22" s="66">
        <v>0</v>
      </c>
      <c r="E22" s="20">
        <v>41</v>
      </c>
      <c r="F22" s="20">
        <v>36</v>
      </c>
      <c r="G22" s="21">
        <f>SUM(E22:F22)</f>
        <v>77</v>
      </c>
      <c r="H22" s="22">
        <f>SUM(G22-D22)</f>
        <v>77</v>
      </c>
      <c r="I22" s="23">
        <v>40</v>
      </c>
      <c r="J22" s="20">
        <v>40</v>
      </c>
      <c r="K22" s="21">
        <f>SUM(I22:J22)</f>
        <v>80</v>
      </c>
      <c r="L22" s="24">
        <f>+(K22-D22)</f>
        <v>80</v>
      </c>
      <c r="M22" s="23">
        <v>37</v>
      </c>
      <c r="N22" s="20">
        <v>38</v>
      </c>
      <c r="O22" s="21">
        <f>SUM(M22:N22)</f>
        <v>75</v>
      </c>
      <c r="P22" s="24">
        <f>+(O22-D22)</f>
        <v>75</v>
      </c>
      <c r="Q22" s="353">
        <f>SUM(H22+L22+P22)</f>
        <v>232</v>
      </c>
      <c r="R22" s="26">
        <f>+G22+K22+O22</f>
        <v>232</v>
      </c>
    </row>
    <row r="23" spans="1:18" ht="19.5">
      <c r="A23" s="257" t="s">
        <v>317</v>
      </c>
      <c r="B23" s="67" t="s">
        <v>74</v>
      </c>
      <c r="C23" s="126">
        <v>38888</v>
      </c>
      <c r="D23" s="66">
        <v>1</v>
      </c>
      <c r="E23" s="20">
        <v>40</v>
      </c>
      <c r="F23" s="20">
        <v>37</v>
      </c>
      <c r="G23" s="21">
        <f>SUM(E23:F23)</f>
        <v>77</v>
      </c>
      <c r="H23" s="22">
        <f>SUM(G23-D23)</f>
        <v>76</v>
      </c>
      <c r="I23" s="23">
        <v>39</v>
      </c>
      <c r="J23" s="20">
        <v>38</v>
      </c>
      <c r="K23" s="21">
        <f>SUM(I23:J23)</f>
        <v>77</v>
      </c>
      <c r="L23" s="24">
        <f>+(K23-D23)</f>
        <v>76</v>
      </c>
      <c r="M23" s="23">
        <v>40</v>
      </c>
      <c r="N23" s="20">
        <v>40</v>
      </c>
      <c r="O23" s="21">
        <f>SUM(M23:N23)</f>
        <v>80</v>
      </c>
      <c r="P23" s="24">
        <f>+(O23-D23)</f>
        <v>79</v>
      </c>
      <c r="Q23" s="353">
        <f>SUM(H23+L23+P23)</f>
        <v>231</v>
      </c>
      <c r="R23" s="26">
        <f>+G23+K23+O23</f>
        <v>234</v>
      </c>
    </row>
    <row r="24" spans="1:18" ht="19.5">
      <c r="A24" s="257" t="s">
        <v>318</v>
      </c>
      <c r="B24" s="220" t="s">
        <v>319</v>
      </c>
      <c r="C24" s="126">
        <v>39058</v>
      </c>
      <c r="D24" s="66">
        <v>2</v>
      </c>
      <c r="E24" s="20">
        <v>40</v>
      </c>
      <c r="F24" s="20">
        <v>39</v>
      </c>
      <c r="G24" s="21">
        <f>SUM(E24:F24)</f>
        <v>79</v>
      </c>
      <c r="H24" s="22">
        <f>SUM(G24-D24)</f>
        <v>77</v>
      </c>
      <c r="I24" s="23">
        <v>38</v>
      </c>
      <c r="J24" s="20">
        <v>35</v>
      </c>
      <c r="K24" s="21">
        <f>SUM(I24:J24)</f>
        <v>73</v>
      </c>
      <c r="L24" s="24">
        <f>+(K24-D24)</f>
        <v>71</v>
      </c>
      <c r="M24" s="23">
        <v>39</v>
      </c>
      <c r="N24" s="20">
        <v>43</v>
      </c>
      <c r="O24" s="21">
        <f>SUM(M24:N24)</f>
        <v>82</v>
      </c>
      <c r="P24" s="24">
        <f>+(O24-D24)</f>
        <v>80</v>
      </c>
      <c r="Q24" s="353">
        <f>SUM(H24+L24+P24)</f>
        <v>228</v>
      </c>
      <c r="R24" s="26">
        <f>+G24+K24+O24</f>
        <v>234</v>
      </c>
    </row>
    <row r="25" spans="1:18" ht="19.5">
      <c r="A25" s="257" t="s">
        <v>320</v>
      </c>
      <c r="B25" s="220" t="s">
        <v>306</v>
      </c>
      <c r="C25" s="126">
        <v>38761</v>
      </c>
      <c r="D25" s="66">
        <v>2</v>
      </c>
      <c r="E25" s="20">
        <v>35</v>
      </c>
      <c r="F25" s="20">
        <v>38</v>
      </c>
      <c r="G25" s="21">
        <f>SUM(E25:F25)</f>
        <v>73</v>
      </c>
      <c r="H25" s="22">
        <f>SUM(G25-D25)</f>
        <v>71</v>
      </c>
      <c r="I25" s="23">
        <v>40</v>
      </c>
      <c r="J25" s="20">
        <v>39</v>
      </c>
      <c r="K25" s="21">
        <f>SUM(I25:J25)</f>
        <v>79</v>
      </c>
      <c r="L25" s="24">
        <f>+(K25-D25)</f>
        <v>77</v>
      </c>
      <c r="M25" s="23">
        <v>39</v>
      </c>
      <c r="N25" s="20">
        <v>43</v>
      </c>
      <c r="O25" s="21">
        <f>SUM(M25:N25)</f>
        <v>82</v>
      </c>
      <c r="P25" s="24">
        <f>+(O25-D25)</f>
        <v>80</v>
      </c>
      <c r="Q25" s="353">
        <f>SUM(H25+L25+P25)</f>
        <v>228</v>
      </c>
      <c r="R25" s="26">
        <f>+G25+K25+O25</f>
        <v>234</v>
      </c>
    </row>
    <row r="26" spans="1:18" ht="19.5">
      <c r="A26" s="257" t="s">
        <v>329</v>
      </c>
      <c r="B26" s="220" t="s">
        <v>330</v>
      </c>
      <c r="C26" s="126">
        <v>38912</v>
      </c>
      <c r="D26" s="66">
        <v>4</v>
      </c>
      <c r="E26" s="20">
        <v>41</v>
      </c>
      <c r="F26" s="20">
        <v>36</v>
      </c>
      <c r="G26" s="21">
        <f>SUM(E26:F26)</f>
        <v>77</v>
      </c>
      <c r="H26" s="22">
        <f>SUM(G26-D26)</f>
        <v>73</v>
      </c>
      <c r="I26" s="23">
        <v>40</v>
      </c>
      <c r="J26" s="20">
        <v>42</v>
      </c>
      <c r="K26" s="21">
        <f>SUM(I26:J26)</f>
        <v>82</v>
      </c>
      <c r="L26" s="24">
        <f>+(K26-D26)</f>
        <v>78</v>
      </c>
      <c r="M26" s="23">
        <v>38</v>
      </c>
      <c r="N26" s="20">
        <v>38</v>
      </c>
      <c r="O26" s="21">
        <f>SUM(M26:N26)</f>
        <v>76</v>
      </c>
      <c r="P26" s="24">
        <f>+(O26-D26)</f>
        <v>72</v>
      </c>
      <c r="Q26" s="353">
        <f>SUM(H26+L26+P26)</f>
        <v>223</v>
      </c>
      <c r="R26" s="26">
        <f>+G26+K26+O26</f>
        <v>235</v>
      </c>
    </row>
    <row r="27" spans="1:18" ht="19.5">
      <c r="A27" s="257" t="s">
        <v>333</v>
      </c>
      <c r="B27" s="220" t="s">
        <v>334</v>
      </c>
      <c r="C27" s="126">
        <v>38793</v>
      </c>
      <c r="D27" s="66">
        <v>5</v>
      </c>
      <c r="E27" s="20">
        <v>40</v>
      </c>
      <c r="F27" s="20">
        <v>40</v>
      </c>
      <c r="G27" s="21">
        <f>SUM(E27:F27)</f>
        <v>80</v>
      </c>
      <c r="H27" s="22">
        <f>SUM(G27-D27)</f>
        <v>75</v>
      </c>
      <c r="I27" s="23">
        <v>36</v>
      </c>
      <c r="J27" s="20">
        <v>42</v>
      </c>
      <c r="K27" s="21">
        <f>SUM(I27:J27)</f>
        <v>78</v>
      </c>
      <c r="L27" s="24">
        <f>+(K27-D27)</f>
        <v>73</v>
      </c>
      <c r="M27" s="23">
        <v>36</v>
      </c>
      <c r="N27" s="20">
        <v>41</v>
      </c>
      <c r="O27" s="21">
        <f>SUM(M27:N27)</f>
        <v>77</v>
      </c>
      <c r="P27" s="24">
        <f>+(O27-D27)</f>
        <v>72</v>
      </c>
      <c r="Q27" s="353">
        <f>SUM(H27+L27+P27)</f>
        <v>220</v>
      </c>
      <c r="R27" s="26">
        <f>+G27+K27+O27</f>
        <v>235</v>
      </c>
    </row>
    <row r="28" spans="1:18" ht="19.5">
      <c r="A28" s="257" t="s">
        <v>299</v>
      </c>
      <c r="B28" s="67" t="s">
        <v>54</v>
      </c>
      <c r="C28" s="126">
        <v>38147</v>
      </c>
      <c r="D28" s="66">
        <v>0</v>
      </c>
      <c r="E28" s="20">
        <v>38</v>
      </c>
      <c r="F28" s="20">
        <v>41</v>
      </c>
      <c r="G28" s="21">
        <f>SUM(E28:F28)</f>
        <v>79</v>
      </c>
      <c r="H28" s="22">
        <f>SUM(G28-D28)</f>
        <v>79</v>
      </c>
      <c r="I28" s="23">
        <v>36</v>
      </c>
      <c r="J28" s="20">
        <v>38</v>
      </c>
      <c r="K28" s="21">
        <f>SUM(I28:J28)</f>
        <v>74</v>
      </c>
      <c r="L28" s="24">
        <f>+(K28-D28)</f>
        <v>74</v>
      </c>
      <c r="M28" s="23">
        <v>42</v>
      </c>
      <c r="N28" s="20">
        <v>40</v>
      </c>
      <c r="O28" s="21">
        <f>SUM(M28:N28)</f>
        <v>82</v>
      </c>
      <c r="P28" s="24">
        <f>+(O28-D28)</f>
        <v>82</v>
      </c>
      <c r="Q28" s="353">
        <f>SUM(H28+L28+P28)</f>
        <v>235</v>
      </c>
      <c r="R28" s="26">
        <f>+G28+K28+O28</f>
        <v>235</v>
      </c>
    </row>
    <row r="29" spans="1:18" ht="19.5">
      <c r="A29" s="257" t="s">
        <v>324</v>
      </c>
      <c r="B29" s="67" t="s">
        <v>62</v>
      </c>
      <c r="C29" s="126">
        <v>38792</v>
      </c>
      <c r="D29" s="66">
        <v>2</v>
      </c>
      <c r="E29" s="20">
        <v>38</v>
      </c>
      <c r="F29" s="20">
        <v>42</v>
      </c>
      <c r="G29" s="21">
        <f>SUM(E29:F29)</f>
        <v>80</v>
      </c>
      <c r="H29" s="22">
        <f>SUM(G29-D29)</f>
        <v>78</v>
      </c>
      <c r="I29" s="23">
        <v>41</v>
      </c>
      <c r="J29" s="20">
        <v>40</v>
      </c>
      <c r="K29" s="21">
        <f>SUM(I29:J29)</f>
        <v>81</v>
      </c>
      <c r="L29" s="24">
        <f>+(K29-D29)</f>
        <v>79</v>
      </c>
      <c r="M29" s="23">
        <v>39</v>
      </c>
      <c r="N29" s="20">
        <v>36</v>
      </c>
      <c r="O29" s="21">
        <f>SUM(M29:N29)</f>
        <v>75</v>
      </c>
      <c r="P29" s="24">
        <f>+(O29-D29)</f>
        <v>73</v>
      </c>
      <c r="Q29" s="353">
        <f>SUM(H29+L29+P29)</f>
        <v>230</v>
      </c>
      <c r="R29" s="26">
        <f>+G29+K29+O29</f>
        <v>236</v>
      </c>
    </row>
    <row r="30" spans="1:18" ht="19.5">
      <c r="A30" s="258" t="s">
        <v>322</v>
      </c>
      <c r="B30" s="220" t="s">
        <v>323</v>
      </c>
      <c r="C30" s="126">
        <v>38288</v>
      </c>
      <c r="D30" s="66">
        <v>2</v>
      </c>
      <c r="E30" s="20">
        <v>40</v>
      </c>
      <c r="F30" s="20">
        <v>39</v>
      </c>
      <c r="G30" s="21">
        <f>SUM(E30:F30)</f>
        <v>79</v>
      </c>
      <c r="H30" s="22">
        <f>SUM(G30-D30)</f>
        <v>77</v>
      </c>
      <c r="I30" s="23">
        <v>40</v>
      </c>
      <c r="J30" s="20">
        <v>36</v>
      </c>
      <c r="K30" s="21">
        <f>SUM(I30:J30)</f>
        <v>76</v>
      </c>
      <c r="L30" s="24">
        <f>+(K30-D30)</f>
        <v>74</v>
      </c>
      <c r="M30" s="23">
        <v>38</v>
      </c>
      <c r="N30" s="20">
        <v>43</v>
      </c>
      <c r="O30" s="21">
        <f>SUM(M30:N30)</f>
        <v>81</v>
      </c>
      <c r="P30" s="24">
        <f>+(O30-D30)</f>
        <v>79</v>
      </c>
      <c r="Q30" s="353">
        <f>SUM(H30+L30+P30)</f>
        <v>230</v>
      </c>
      <c r="R30" s="26">
        <f>+G30+K30+O30</f>
        <v>236</v>
      </c>
    </row>
    <row r="31" spans="1:18" ht="19.5">
      <c r="A31" s="257" t="s">
        <v>307</v>
      </c>
      <c r="B31" s="220" t="s">
        <v>308</v>
      </c>
      <c r="C31" s="126">
        <v>38888</v>
      </c>
      <c r="D31" s="66">
        <v>0</v>
      </c>
      <c r="E31" s="20">
        <v>37</v>
      </c>
      <c r="F31" s="20">
        <v>40</v>
      </c>
      <c r="G31" s="21">
        <f>SUM(E31:F31)</f>
        <v>77</v>
      </c>
      <c r="H31" s="22">
        <f>SUM(G31-D31)</f>
        <v>77</v>
      </c>
      <c r="I31" s="23">
        <v>38</v>
      </c>
      <c r="J31" s="20">
        <v>46</v>
      </c>
      <c r="K31" s="21">
        <f>SUM(I31:J31)</f>
        <v>84</v>
      </c>
      <c r="L31" s="24">
        <f>+(K31-D31)</f>
        <v>84</v>
      </c>
      <c r="M31" s="23">
        <v>41</v>
      </c>
      <c r="N31" s="20">
        <v>35</v>
      </c>
      <c r="O31" s="21">
        <f>SUM(M31:N31)</f>
        <v>76</v>
      </c>
      <c r="P31" s="24">
        <f>+(O31-D31)</f>
        <v>76</v>
      </c>
      <c r="Q31" s="353">
        <f>SUM(H31+L31+P31)</f>
        <v>237</v>
      </c>
      <c r="R31" s="26">
        <f>+G31+K31+O31</f>
        <v>237</v>
      </c>
    </row>
    <row r="32" spans="1:18" ht="19.5">
      <c r="A32" s="258" t="s">
        <v>296</v>
      </c>
      <c r="B32" s="220" t="s">
        <v>297</v>
      </c>
      <c r="C32" s="126">
        <v>38704</v>
      </c>
      <c r="D32" s="66">
        <v>-1</v>
      </c>
      <c r="E32" s="20">
        <v>38</v>
      </c>
      <c r="F32" s="20">
        <v>39</v>
      </c>
      <c r="G32" s="21">
        <f>SUM(E32:F32)</f>
        <v>77</v>
      </c>
      <c r="H32" s="22">
        <f>SUM(G32-D32)</f>
        <v>78</v>
      </c>
      <c r="I32" s="23">
        <v>40</v>
      </c>
      <c r="J32" s="20">
        <v>38</v>
      </c>
      <c r="K32" s="21">
        <f>SUM(I32:J32)</f>
        <v>78</v>
      </c>
      <c r="L32" s="24">
        <f>+(K32-D32)</f>
        <v>79</v>
      </c>
      <c r="M32" s="23">
        <v>41</v>
      </c>
      <c r="N32" s="20">
        <v>41</v>
      </c>
      <c r="O32" s="21">
        <f>SUM(M32:N32)</f>
        <v>82</v>
      </c>
      <c r="P32" s="24">
        <f>+(O32-D32)</f>
        <v>83</v>
      </c>
      <c r="Q32" s="353">
        <f>SUM(H32+L32+P32)</f>
        <v>240</v>
      </c>
      <c r="R32" s="26">
        <f>+G32+K32+O32</f>
        <v>237</v>
      </c>
    </row>
    <row r="33" spans="1:19" ht="19.5">
      <c r="A33" s="257" t="s">
        <v>338</v>
      </c>
      <c r="B33" s="67" t="s">
        <v>54</v>
      </c>
      <c r="C33" s="126">
        <v>38872</v>
      </c>
      <c r="D33" s="66">
        <v>8</v>
      </c>
      <c r="E33" s="20">
        <v>38</v>
      </c>
      <c r="F33" s="20">
        <v>38</v>
      </c>
      <c r="G33" s="21">
        <f>SUM(E33:F33)</f>
        <v>76</v>
      </c>
      <c r="H33" s="22">
        <f>SUM(G33-D33)</f>
        <v>68</v>
      </c>
      <c r="I33" s="23">
        <v>39</v>
      </c>
      <c r="J33" s="20">
        <v>40</v>
      </c>
      <c r="K33" s="21">
        <f>SUM(I33:J33)</f>
        <v>79</v>
      </c>
      <c r="L33" s="24">
        <f>+(K33-D33)</f>
        <v>71</v>
      </c>
      <c r="M33" s="23">
        <v>39</v>
      </c>
      <c r="N33" s="20">
        <v>43</v>
      </c>
      <c r="O33" s="21">
        <f>SUM(M33:N33)</f>
        <v>82</v>
      </c>
      <c r="P33" s="24">
        <f>+(O33-D33)</f>
        <v>74</v>
      </c>
      <c r="Q33" s="353">
        <f>SUM(H33+L33+P33)</f>
        <v>213</v>
      </c>
      <c r="R33" s="26">
        <f>+G33+K33+O33</f>
        <v>237</v>
      </c>
    </row>
    <row r="34" spans="1:19" ht="19.5">
      <c r="A34" s="257" t="s">
        <v>321</v>
      </c>
      <c r="B34" s="67" t="s">
        <v>274</v>
      </c>
      <c r="C34" s="126">
        <v>38892</v>
      </c>
      <c r="D34" s="66">
        <v>2</v>
      </c>
      <c r="E34" s="20">
        <v>39</v>
      </c>
      <c r="F34" s="20">
        <v>39</v>
      </c>
      <c r="G34" s="21">
        <f>SUM(E34:F34)</f>
        <v>78</v>
      </c>
      <c r="H34" s="22">
        <f>SUM(G34-D34)</f>
        <v>76</v>
      </c>
      <c r="I34" s="23">
        <v>38</v>
      </c>
      <c r="J34" s="20">
        <v>36</v>
      </c>
      <c r="K34" s="21">
        <f>SUM(I34:J34)</f>
        <v>74</v>
      </c>
      <c r="L34" s="24">
        <f>+(K34-D34)</f>
        <v>72</v>
      </c>
      <c r="M34" s="23">
        <v>45</v>
      </c>
      <c r="N34" s="20">
        <v>40</v>
      </c>
      <c r="O34" s="21">
        <f>SUM(M34:N34)</f>
        <v>85</v>
      </c>
      <c r="P34" s="24">
        <f>+(O34-D34)</f>
        <v>83</v>
      </c>
      <c r="Q34" s="353">
        <f>SUM(H34+L34+P34)</f>
        <v>231</v>
      </c>
      <c r="R34" s="26">
        <f>+G34+K34+O34</f>
        <v>237</v>
      </c>
    </row>
    <row r="35" spans="1:19" ht="19.5">
      <c r="A35" s="257" t="s">
        <v>312</v>
      </c>
      <c r="B35" s="220" t="s">
        <v>313</v>
      </c>
      <c r="C35" s="126">
        <v>38648</v>
      </c>
      <c r="D35" s="66">
        <v>1</v>
      </c>
      <c r="E35" s="20">
        <v>41</v>
      </c>
      <c r="F35" s="20">
        <v>42</v>
      </c>
      <c r="G35" s="21">
        <f>SUM(E35:F35)</f>
        <v>83</v>
      </c>
      <c r="H35" s="22">
        <f>SUM(G35-D35)</f>
        <v>82</v>
      </c>
      <c r="I35" s="23">
        <v>39</v>
      </c>
      <c r="J35" s="20">
        <v>39</v>
      </c>
      <c r="K35" s="21">
        <f>SUM(I35:J35)</f>
        <v>78</v>
      </c>
      <c r="L35" s="24">
        <f>+(K35-D35)</f>
        <v>77</v>
      </c>
      <c r="M35" s="23">
        <v>41</v>
      </c>
      <c r="N35" s="20">
        <v>37</v>
      </c>
      <c r="O35" s="21">
        <f>SUM(M35:N35)</f>
        <v>78</v>
      </c>
      <c r="P35" s="24">
        <f>+(O35-D35)</f>
        <v>77</v>
      </c>
      <c r="Q35" s="353">
        <f>SUM(H35+L35+P35)</f>
        <v>236</v>
      </c>
      <c r="R35" s="26">
        <f>+G35+K35+O35</f>
        <v>239</v>
      </c>
    </row>
    <row r="36" spans="1:19" ht="19.5">
      <c r="A36" s="257" t="s">
        <v>301</v>
      </c>
      <c r="B36" s="220" t="s">
        <v>302</v>
      </c>
      <c r="C36" s="126">
        <v>38891</v>
      </c>
      <c r="D36" s="66">
        <v>0</v>
      </c>
      <c r="E36" s="20">
        <v>38</v>
      </c>
      <c r="F36" s="20">
        <v>42</v>
      </c>
      <c r="G36" s="21">
        <f>SUM(E36:F36)</f>
        <v>80</v>
      </c>
      <c r="H36" s="22">
        <f>SUM(G36-D36)</f>
        <v>80</v>
      </c>
      <c r="I36" s="23">
        <v>43</v>
      </c>
      <c r="J36" s="20">
        <v>42</v>
      </c>
      <c r="K36" s="21">
        <f>SUM(I36:J36)</f>
        <v>85</v>
      </c>
      <c r="L36" s="24">
        <f>+(K36-D36)</f>
        <v>85</v>
      </c>
      <c r="M36" s="23">
        <v>38</v>
      </c>
      <c r="N36" s="20">
        <v>38</v>
      </c>
      <c r="O36" s="21">
        <f>SUM(M36:N36)</f>
        <v>76</v>
      </c>
      <c r="P36" s="24">
        <f>+(O36-D36)</f>
        <v>76</v>
      </c>
      <c r="Q36" s="353">
        <f>SUM(H36+L36+P36)</f>
        <v>241</v>
      </c>
      <c r="R36" s="26">
        <f>+G36+K36+O36</f>
        <v>241</v>
      </c>
    </row>
    <row r="37" spans="1:19" ht="19.5">
      <c r="A37" s="257" t="s">
        <v>327</v>
      </c>
      <c r="B37" s="220" t="s">
        <v>311</v>
      </c>
      <c r="C37" s="126">
        <v>38466</v>
      </c>
      <c r="D37" s="66">
        <v>3</v>
      </c>
      <c r="E37" s="20">
        <v>40</v>
      </c>
      <c r="F37" s="20">
        <v>42</v>
      </c>
      <c r="G37" s="21">
        <f>SUM(E37:F37)</f>
        <v>82</v>
      </c>
      <c r="H37" s="22">
        <f>SUM(G37-D37)</f>
        <v>79</v>
      </c>
      <c r="I37" s="23">
        <v>38</v>
      </c>
      <c r="J37" s="20">
        <v>41</v>
      </c>
      <c r="K37" s="21">
        <f>SUM(I37:J37)</f>
        <v>79</v>
      </c>
      <c r="L37" s="24">
        <f>+(K37-D37)</f>
        <v>76</v>
      </c>
      <c r="M37" s="23">
        <v>45</v>
      </c>
      <c r="N37" s="20">
        <v>38</v>
      </c>
      <c r="O37" s="21">
        <f>SUM(M37:N37)</f>
        <v>83</v>
      </c>
      <c r="P37" s="24">
        <f>+(O37-D37)</f>
        <v>80</v>
      </c>
      <c r="Q37" s="353">
        <f>SUM(H37+L37+P37)</f>
        <v>235</v>
      </c>
      <c r="R37" s="26">
        <f>+G37+K37+O37</f>
        <v>244</v>
      </c>
    </row>
    <row r="38" spans="1:19" ht="19.5">
      <c r="A38" s="257" t="s">
        <v>208</v>
      </c>
      <c r="B38" s="67" t="s">
        <v>62</v>
      </c>
      <c r="C38" s="126">
        <v>38609</v>
      </c>
      <c r="D38" s="66">
        <v>7</v>
      </c>
      <c r="E38" s="20">
        <v>41</v>
      </c>
      <c r="F38" s="20">
        <v>42</v>
      </c>
      <c r="G38" s="21">
        <f>SUM(E38:F38)</f>
        <v>83</v>
      </c>
      <c r="H38" s="22">
        <f>SUM(G38-D38)</f>
        <v>76</v>
      </c>
      <c r="I38" s="23">
        <v>38</v>
      </c>
      <c r="J38" s="20">
        <v>38</v>
      </c>
      <c r="K38" s="21">
        <f>SUM(I38:J38)</f>
        <v>76</v>
      </c>
      <c r="L38" s="24">
        <f>+(K38-D38)</f>
        <v>69</v>
      </c>
      <c r="M38" s="23">
        <v>43</v>
      </c>
      <c r="N38" s="20">
        <v>42</v>
      </c>
      <c r="O38" s="21">
        <f>SUM(M38:N38)</f>
        <v>85</v>
      </c>
      <c r="P38" s="24">
        <f>+(O38-D38)</f>
        <v>78</v>
      </c>
      <c r="Q38" s="353">
        <f>SUM(H38+L38+P38)</f>
        <v>223</v>
      </c>
      <c r="R38" s="26">
        <f>+G38+K38+O38</f>
        <v>244</v>
      </c>
    </row>
    <row r="39" spans="1:19" ht="19.5">
      <c r="A39" s="257" t="s">
        <v>94</v>
      </c>
      <c r="B39" s="67" t="s">
        <v>56</v>
      </c>
      <c r="C39" s="126">
        <v>38341</v>
      </c>
      <c r="D39" s="66">
        <v>4</v>
      </c>
      <c r="E39" s="20">
        <v>38</v>
      </c>
      <c r="F39" s="20">
        <v>39</v>
      </c>
      <c r="G39" s="21">
        <f>SUM(E39:F39)</f>
        <v>77</v>
      </c>
      <c r="H39" s="22">
        <f>SUM(G39-D39)</f>
        <v>73</v>
      </c>
      <c r="I39" s="23">
        <v>41</v>
      </c>
      <c r="J39" s="20">
        <v>40</v>
      </c>
      <c r="K39" s="21">
        <f>SUM(I39:J39)</f>
        <v>81</v>
      </c>
      <c r="L39" s="24">
        <f>+(K39-D39)</f>
        <v>77</v>
      </c>
      <c r="M39" s="23">
        <v>41</v>
      </c>
      <c r="N39" s="20">
        <v>45</v>
      </c>
      <c r="O39" s="21">
        <f>SUM(M39:N39)</f>
        <v>86</v>
      </c>
      <c r="P39" s="24">
        <f>+(O39-D39)</f>
        <v>82</v>
      </c>
      <c r="Q39" s="353">
        <f>SUM(H39+L39+P39)</f>
        <v>232</v>
      </c>
      <c r="R39" s="26">
        <f>+G39+K39+O39</f>
        <v>244</v>
      </c>
    </row>
    <row r="40" spans="1:19" ht="19.5">
      <c r="A40" s="258" t="s">
        <v>325</v>
      </c>
      <c r="B40" s="220" t="s">
        <v>326</v>
      </c>
      <c r="C40" s="126">
        <v>38792</v>
      </c>
      <c r="D40" s="66">
        <v>3</v>
      </c>
      <c r="E40" s="20">
        <v>38</v>
      </c>
      <c r="F40" s="20">
        <v>39</v>
      </c>
      <c r="G40" s="21">
        <f>SUM(E40:F40)</f>
        <v>77</v>
      </c>
      <c r="H40" s="22">
        <f>SUM(G40-D40)</f>
        <v>74</v>
      </c>
      <c r="I40" s="23">
        <v>38</v>
      </c>
      <c r="J40" s="20">
        <v>41</v>
      </c>
      <c r="K40" s="21">
        <f>SUM(I40:J40)</f>
        <v>79</v>
      </c>
      <c r="L40" s="24">
        <f>+(K40-D40)</f>
        <v>76</v>
      </c>
      <c r="M40" s="23">
        <v>51</v>
      </c>
      <c r="N40" s="20">
        <v>40</v>
      </c>
      <c r="O40" s="21">
        <f>SUM(M40:N40)</f>
        <v>91</v>
      </c>
      <c r="P40" s="24">
        <f>+(O40-D40)</f>
        <v>88</v>
      </c>
      <c r="Q40" s="353">
        <f>SUM(H40+L40+P40)</f>
        <v>238</v>
      </c>
      <c r="R40" s="26">
        <f>+G40+K40+O40</f>
        <v>247</v>
      </c>
    </row>
    <row r="41" spans="1:19" ht="19.5">
      <c r="A41" s="257" t="s">
        <v>328</v>
      </c>
      <c r="B41" s="220" t="s">
        <v>304</v>
      </c>
      <c r="C41" s="126">
        <v>38341</v>
      </c>
      <c r="D41" s="66">
        <v>3</v>
      </c>
      <c r="E41" s="20">
        <v>36</v>
      </c>
      <c r="F41" s="20">
        <v>47</v>
      </c>
      <c r="G41" s="21">
        <f>SUM(E41:F41)</f>
        <v>83</v>
      </c>
      <c r="H41" s="22">
        <f>SUM(G41-D41)</f>
        <v>80</v>
      </c>
      <c r="I41" s="23">
        <v>37</v>
      </c>
      <c r="J41" s="20">
        <v>44</v>
      </c>
      <c r="K41" s="21">
        <f>SUM(I41:J41)</f>
        <v>81</v>
      </c>
      <c r="L41" s="24">
        <f>+(K41-D41)</f>
        <v>78</v>
      </c>
      <c r="M41" s="23">
        <v>41</v>
      </c>
      <c r="N41" s="20">
        <v>45</v>
      </c>
      <c r="O41" s="21">
        <f>SUM(M41:N41)</f>
        <v>86</v>
      </c>
      <c r="P41" s="24">
        <f>+(O41-D41)</f>
        <v>83</v>
      </c>
      <c r="Q41" s="353">
        <f>SUM(H41+L41+P41)</f>
        <v>241</v>
      </c>
      <c r="R41" s="26">
        <f>+G41+K41+O41</f>
        <v>250</v>
      </c>
    </row>
    <row r="42" spans="1:19" ht="19.5">
      <c r="A42" s="258" t="s">
        <v>335</v>
      </c>
      <c r="B42" s="220" t="s">
        <v>336</v>
      </c>
      <c r="C42" s="126">
        <v>38083</v>
      </c>
      <c r="D42" s="66">
        <v>6</v>
      </c>
      <c r="E42" s="20">
        <v>39</v>
      </c>
      <c r="F42" s="20">
        <v>42</v>
      </c>
      <c r="G42" s="21">
        <f>SUM(E42:F42)</f>
        <v>81</v>
      </c>
      <c r="H42" s="22">
        <f>SUM(G42-D42)</f>
        <v>75</v>
      </c>
      <c r="I42" s="23">
        <v>43</v>
      </c>
      <c r="J42" s="20">
        <v>39</v>
      </c>
      <c r="K42" s="21">
        <f>SUM(I42:J42)</f>
        <v>82</v>
      </c>
      <c r="L42" s="24">
        <f>+(K42-D42)</f>
        <v>76</v>
      </c>
      <c r="M42" s="23">
        <v>47</v>
      </c>
      <c r="N42" s="20">
        <v>40</v>
      </c>
      <c r="O42" s="21">
        <f>SUM(M42:N42)</f>
        <v>87</v>
      </c>
      <c r="P42" s="24">
        <f>+(O42-D42)</f>
        <v>81</v>
      </c>
      <c r="Q42" s="353">
        <f>SUM(H42+L42+P42)</f>
        <v>232</v>
      </c>
      <c r="R42" s="26">
        <f>+G42+K42+O42</f>
        <v>250</v>
      </c>
    </row>
    <row r="43" spans="1:19" ht="19.5">
      <c r="A43" s="257" t="s">
        <v>337</v>
      </c>
      <c r="B43" s="67" t="s">
        <v>272</v>
      </c>
      <c r="C43" s="126">
        <v>38897</v>
      </c>
      <c r="D43" s="66">
        <v>6</v>
      </c>
      <c r="E43" s="20">
        <v>40</v>
      </c>
      <c r="F43" s="20">
        <v>45</v>
      </c>
      <c r="G43" s="21">
        <f>SUM(E43:F43)</f>
        <v>85</v>
      </c>
      <c r="H43" s="22">
        <f>SUM(G43-D43)</f>
        <v>79</v>
      </c>
      <c r="I43" s="23">
        <v>40</v>
      </c>
      <c r="J43" s="20">
        <v>42</v>
      </c>
      <c r="K43" s="21">
        <f>SUM(I43:J43)</f>
        <v>82</v>
      </c>
      <c r="L43" s="24">
        <f>+(K43-D43)</f>
        <v>76</v>
      </c>
      <c r="M43" s="23">
        <v>44</v>
      </c>
      <c r="N43" s="20">
        <v>40</v>
      </c>
      <c r="O43" s="21">
        <f>SUM(M43:N43)</f>
        <v>84</v>
      </c>
      <c r="P43" s="24">
        <f>+(O43-D43)</f>
        <v>78</v>
      </c>
      <c r="Q43" s="353">
        <f>SUM(H43+L43+P43)</f>
        <v>233</v>
      </c>
      <c r="R43" s="26">
        <f>+G43+K43+O43</f>
        <v>251</v>
      </c>
    </row>
    <row r="44" spans="1:19" ht="19.5">
      <c r="A44" s="257" t="s">
        <v>93</v>
      </c>
      <c r="B44" s="67" t="s">
        <v>56</v>
      </c>
      <c r="C44" s="126">
        <v>38332</v>
      </c>
      <c r="D44" s="66">
        <v>5</v>
      </c>
      <c r="E44" s="20">
        <v>41</v>
      </c>
      <c r="F44" s="20">
        <v>42</v>
      </c>
      <c r="G44" s="21">
        <f>SUM(E44:F44)</f>
        <v>83</v>
      </c>
      <c r="H44" s="22">
        <f>SUM(G44-D44)</f>
        <v>78</v>
      </c>
      <c r="I44" s="23">
        <v>40</v>
      </c>
      <c r="J44" s="20">
        <v>42</v>
      </c>
      <c r="K44" s="21">
        <f>SUM(I44:J44)</f>
        <v>82</v>
      </c>
      <c r="L44" s="24">
        <f>+(K44-D44)</f>
        <v>77</v>
      </c>
      <c r="M44" s="23">
        <v>45</v>
      </c>
      <c r="N44" s="20">
        <v>43</v>
      </c>
      <c r="O44" s="21">
        <f>SUM(M44:N44)</f>
        <v>88</v>
      </c>
      <c r="P44" s="24">
        <f>+(O44-D44)</f>
        <v>83</v>
      </c>
      <c r="Q44" s="353">
        <f>SUM(H44+L44+P44)</f>
        <v>238</v>
      </c>
      <c r="R44" s="26">
        <f>+G44+K44+O44</f>
        <v>253</v>
      </c>
    </row>
    <row r="45" spans="1:19" ht="19.5">
      <c r="A45" s="257" t="s">
        <v>347</v>
      </c>
      <c r="B45" s="67" t="s">
        <v>62</v>
      </c>
      <c r="C45" s="126">
        <v>38848</v>
      </c>
      <c r="D45" s="66">
        <v>14</v>
      </c>
      <c r="E45" s="20">
        <v>48</v>
      </c>
      <c r="F45" s="20">
        <v>42</v>
      </c>
      <c r="G45" s="21">
        <f>SUM(E45:F45)</f>
        <v>90</v>
      </c>
      <c r="H45" s="22">
        <f>SUM(G45-D45)</f>
        <v>76</v>
      </c>
      <c r="I45" s="23">
        <v>41</v>
      </c>
      <c r="J45" s="20">
        <v>43</v>
      </c>
      <c r="K45" s="21">
        <f>SUM(I45:J45)</f>
        <v>84</v>
      </c>
      <c r="L45" s="24">
        <f>+(K45-D45)</f>
        <v>70</v>
      </c>
      <c r="M45" s="23">
        <v>41</v>
      </c>
      <c r="N45" s="20">
        <v>42</v>
      </c>
      <c r="O45" s="21">
        <f>SUM(M45:N45)</f>
        <v>83</v>
      </c>
      <c r="P45" s="24">
        <f>+(O45-D45)</f>
        <v>69</v>
      </c>
      <c r="Q45" s="353">
        <f>SUM(H45+L45+P45)</f>
        <v>215</v>
      </c>
      <c r="R45" s="26">
        <f>+G45+K45+O45</f>
        <v>257</v>
      </c>
    </row>
    <row r="46" spans="1:19" ht="20.25" thickBot="1">
      <c r="A46" s="257" t="s">
        <v>343</v>
      </c>
      <c r="B46" s="220" t="s">
        <v>344</v>
      </c>
      <c r="C46" s="126">
        <v>38964</v>
      </c>
      <c r="D46" s="66">
        <v>10</v>
      </c>
      <c r="E46" s="20">
        <v>44</v>
      </c>
      <c r="F46" s="20">
        <v>47</v>
      </c>
      <c r="G46" s="21">
        <f>SUM(E46:F46)</f>
        <v>91</v>
      </c>
      <c r="H46" s="22">
        <f>SUM(G46-D46)</f>
        <v>81</v>
      </c>
      <c r="I46" s="23">
        <v>41</v>
      </c>
      <c r="J46" s="20">
        <v>39</v>
      </c>
      <c r="K46" s="21">
        <f>SUM(I46:J46)</f>
        <v>80</v>
      </c>
      <c r="L46" s="24">
        <f>+(K46-D46)</f>
        <v>70</v>
      </c>
      <c r="M46" s="23">
        <v>47</v>
      </c>
      <c r="N46" s="20">
        <v>42</v>
      </c>
      <c r="O46" s="21">
        <f>SUM(M46:N46)</f>
        <v>89</v>
      </c>
      <c r="P46" s="24">
        <f>+(O46-D46)</f>
        <v>79</v>
      </c>
      <c r="Q46" s="353">
        <f>SUM(H46+L46+P46)</f>
        <v>230</v>
      </c>
      <c r="R46" s="26">
        <f>+G46+K46+O46</f>
        <v>260</v>
      </c>
    </row>
    <row r="47" spans="1:19" ht="20.25" thickBot="1">
      <c r="A47" s="257" t="s">
        <v>352</v>
      </c>
      <c r="B47" s="67" t="s">
        <v>62</v>
      </c>
      <c r="C47" s="126">
        <v>38079</v>
      </c>
      <c r="D47" s="66">
        <v>20</v>
      </c>
      <c r="E47" s="20">
        <v>45</v>
      </c>
      <c r="F47" s="20">
        <v>43</v>
      </c>
      <c r="G47" s="21">
        <f>SUM(E47:F47)</f>
        <v>88</v>
      </c>
      <c r="H47" s="22">
        <f>SUM(G47-D47)</f>
        <v>68</v>
      </c>
      <c r="I47" s="23">
        <v>46</v>
      </c>
      <c r="J47" s="20">
        <v>46</v>
      </c>
      <c r="K47" s="21">
        <f>SUM(I47:J47)</f>
        <v>92</v>
      </c>
      <c r="L47" s="24">
        <f>+(K47-D47)</f>
        <v>72</v>
      </c>
      <c r="M47" s="23">
        <v>43</v>
      </c>
      <c r="N47" s="20">
        <v>43</v>
      </c>
      <c r="O47" s="21">
        <f>SUM(M47:N47)</f>
        <v>86</v>
      </c>
      <c r="P47" s="24">
        <f>+(O47-D47)</f>
        <v>66</v>
      </c>
      <c r="Q47" s="356">
        <f>SUM(H47+L47+P47)</f>
        <v>206</v>
      </c>
      <c r="R47" s="26">
        <f>+G47+K47+O47</f>
        <v>266</v>
      </c>
      <c r="S47" s="271" t="s">
        <v>547</v>
      </c>
    </row>
    <row r="48" spans="1:19" ht="19.5">
      <c r="A48" s="257" t="s">
        <v>345</v>
      </c>
      <c r="B48" s="67" t="s">
        <v>56</v>
      </c>
      <c r="C48" s="126">
        <v>38937</v>
      </c>
      <c r="D48" s="66">
        <v>12</v>
      </c>
      <c r="E48" s="20">
        <v>44</v>
      </c>
      <c r="F48" s="20">
        <v>46</v>
      </c>
      <c r="G48" s="21">
        <f>SUM(E48:F48)</f>
        <v>90</v>
      </c>
      <c r="H48" s="22">
        <f>SUM(G48-D48)</f>
        <v>78</v>
      </c>
      <c r="I48" s="23">
        <v>41</v>
      </c>
      <c r="J48" s="20">
        <v>40</v>
      </c>
      <c r="K48" s="21">
        <f>SUM(I48:J48)</f>
        <v>81</v>
      </c>
      <c r="L48" s="24">
        <f>+(K48-D48)</f>
        <v>69</v>
      </c>
      <c r="M48" s="23">
        <v>52</v>
      </c>
      <c r="N48" s="20">
        <v>45</v>
      </c>
      <c r="O48" s="21">
        <f>SUM(M48:N48)</f>
        <v>97</v>
      </c>
      <c r="P48" s="24">
        <f>+(O48-D48)</f>
        <v>85</v>
      </c>
      <c r="Q48" s="353">
        <f>SUM(H48+L48+P48)</f>
        <v>232</v>
      </c>
      <c r="R48" s="26">
        <f>+G48+K48+O48</f>
        <v>268</v>
      </c>
    </row>
    <row r="49" spans="1:19" ht="19.5">
      <c r="A49" s="257" t="s">
        <v>348</v>
      </c>
      <c r="B49" s="67" t="s">
        <v>56</v>
      </c>
      <c r="C49" s="126">
        <v>38682</v>
      </c>
      <c r="D49" s="66">
        <v>16</v>
      </c>
      <c r="E49" s="20">
        <v>48</v>
      </c>
      <c r="F49" s="20">
        <v>47</v>
      </c>
      <c r="G49" s="21">
        <f>SUM(E49:F49)</f>
        <v>95</v>
      </c>
      <c r="H49" s="22">
        <f>SUM(G49-D49)</f>
        <v>79</v>
      </c>
      <c r="I49" s="23">
        <v>45</v>
      </c>
      <c r="J49" s="20">
        <v>43</v>
      </c>
      <c r="K49" s="21">
        <f>SUM(I49:J49)</f>
        <v>88</v>
      </c>
      <c r="L49" s="24">
        <f>+(K49-D49)</f>
        <v>72</v>
      </c>
      <c r="M49" s="23">
        <v>45</v>
      </c>
      <c r="N49" s="20">
        <v>46</v>
      </c>
      <c r="O49" s="21">
        <f>SUM(M49:N49)</f>
        <v>91</v>
      </c>
      <c r="P49" s="24">
        <f>+(O49-D49)</f>
        <v>75</v>
      </c>
      <c r="Q49" s="353">
        <f>SUM(H49+L49+P49)</f>
        <v>226</v>
      </c>
      <c r="R49" s="26">
        <f>+G49+K49+O49</f>
        <v>274</v>
      </c>
    </row>
    <row r="50" spans="1:19" ht="19.5">
      <c r="A50" s="257" t="s">
        <v>351</v>
      </c>
      <c r="B50" s="220" t="s">
        <v>281</v>
      </c>
      <c r="C50" s="126">
        <v>39018</v>
      </c>
      <c r="D50" s="66">
        <v>19</v>
      </c>
      <c r="E50" s="20">
        <v>46</v>
      </c>
      <c r="F50" s="20">
        <v>40</v>
      </c>
      <c r="G50" s="21">
        <f>SUM(E50:F50)</f>
        <v>86</v>
      </c>
      <c r="H50" s="22">
        <f>SUM(G50-D50)</f>
        <v>67</v>
      </c>
      <c r="I50" s="23">
        <v>44</v>
      </c>
      <c r="J50" s="20">
        <v>48</v>
      </c>
      <c r="K50" s="21">
        <f>SUM(I50:J50)</f>
        <v>92</v>
      </c>
      <c r="L50" s="24">
        <f>+(K50-D50)</f>
        <v>73</v>
      </c>
      <c r="M50" s="23">
        <v>56</v>
      </c>
      <c r="N50" s="20">
        <v>47</v>
      </c>
      <c r="O50" s="21">
        <f>SUM(M50:N50)</f>
        <v>103</v>
      </c>
      <c r="P50" s="24">
        <f>+(O50-D50)</f>
        <v>84</v>
      </c>
      <c r="Q50" s="353">
        <f>SUM(H50+L50+P50)</f>
        <v>224</v>
      </c>
      <c r="R50" s="26">
        <f>+G50+K50+O50</f>
        <v>281</v>
      </c>
    </row>
    <row r="51" spans="1:19" ht="19.5">
      <c r="A51" s="257" t="s">
        <v>350</v>
      </c>
      <c r="B51" s="220" t="s">
        <v>281</v>
      </c>
      <c r="C51" s="126">
        <v>38759</v>
      </c>
      <c r="D51" s="66">
        <v>18</v>
      </c>
      <c r="E51" s="20">
        <v>44</v>
      </c>
      <c r="F51" s="20">
        <v>45</v>
      </c>
      <c r="G51" s="21">
        <f>SUM(E51:F51)</f>
        <v>89</v>
      </c>
      <c r="H51" s="22">
        <f>SUM(G51-D51)</f>
        <v>71</v>
      </c>
      <c r="I51" s="23">
        <v>49</v>
      </c>
      <c r="J51" s="20">
        <v>48</v>
      </c>
      <c r="K51" s="21">
        <f>SUM(I51:J51)</f>
        <v>97</v>
      </c>
      <c r="L51" s="24">
        <f>+(K51-D51)</f>
        <v>79</v>
      </c>
      <c r="M51" s="23">
        <v>52</v>
      </c>
      <c r="N51" s="20">
        <v>47</v>
      </c>
      <c r="O51" s="21">
        <f>SUM(M51:N51)</f>
        <v>99</v>
      </c>
      <c r="P51" s="24">
        <f>+(O51-D51)</f>
        <v>81</v>
      </c>
      <c r="Q51" s="353">
        <f>SUM(H51+L51+P51)</f>
        <v>231</v>
      </c>
      <c r="R51" s="26">
        <f>+G51+K51+O51</f>
        <v>285</v>
      </c>
    </row>
    <row r="52" spans="1:19" ht="19.5">
      <c r="A52" s="257" t="s">
        <v>207</v>
      </c>
      <c r="B52" s="67" t="s">
        <v>62</v>
      </c>
      <c r="C52" s="126">
        <v>38647</v>
      </c>
      <c r="D52" s="66">
        <v>18</v>
      </c>
      <c r="E52" s="20">
        <v>40</v>
      </c>
      <c r="F52" s="20">
        <v>47</v>
      </c>
      <c r="G52" s="21">
        <f>SUM(E52:F52)</f>
        <v>87</v>
      </c>
      <c r="H52" s="22">
        <f>SUM(G52-D52)</f>
        <v>69</v>
      </c>
      <c r="I52" s="23">
        <v>49</v>
      </c>
      <c r="J52" s="20">
        <v>48</v>
      </c>
      <c r="K52" s="21">
        <f>SUM(I52:J52)</f>
        <v>97</v>
      </c>
      <c r="L52" s="24">
        <f>+(K52-D52)</f>
        <v>79</v>
      </c>
      <c r="M52" s="23">
        <v>49</v>
      </c>
      <c r="N52" s="20">
        <v>52</v>
      </c>
      <c r="O52" s="21">
        <f>SUM(M52:N52)</f>
        <v>101</v>
      </c>
      <c r="P52" s="24">
        <f>+(O52-D52)</f>
        <v>83</v>
      </c>
      <c r="Q52" s="353">
        <f>SUM(H52+L52+P52)</f>
        <v>231</v>
      </c>
      <c r="R52" s="26">
        <f>+G52+K52+O52</f>
        <v>285</v>
      </c>
    </row>
    <row r="53" spans="1:19" ht="19.5">
      <c r="A53" s="257" t="s">
        <v>353</v>
      </c>
      <c r="B53" s="220" t="s">
        <v>354</v>
      </c>
      <c r="C53" s="126">
        <v>38904</v>
      </c>
      <c r="D53" s="66">
        <v>26</v>
      </c>
      <c r="E53" s="20">
        <v>50</v>
      </c>
      <c r="F53" s="20">
        <v>46</v>
      </c>
      <c r="G53" s="21">
        <f>SUM(E53:F53)</f>
        <v>96</v>
      </c>
      <c r="H53" s="22">
        <f>SUM(G53-D53)</f>
        <v>70</v>
      </c>
      <c r="I53" s="23">
        <v>47</v>
      </c>
      <c r="J53" s="20">
        <v>49</v>
      </c>
      <c r="K53" s="21">
        <f>SUM(I53:J53)</f>
        <v>96</v>
      </c>
      <c r="L53" s="24">
        <f>+(K53-D53)</f>
        <v>70</v>
      </c>
      <c r="M53" s="23">
        <v>50</v>
      </c>
      <c r="N53" s="20">
        <v>44</v>
      </c>
      <c r="O53" s="21">
        <f>SUM(M53:N53)</f>
        <v>94</v>
      </c>
      <c r="P53" s="24">
        <f>+(O53-D53)</f>
        <v>68</v>
      </c>
      <c r="Q53" s="353">
        <f>SUM(H53+L53+P53)</f>
        <v>208</v>
      </c>
      <c r="R53" s="26">
        <f>+G53+K53+O53</f>
        <v>286</v>
      </c>
    </row>
    <row r="54" spans="1:19" ht="20.25" thickBot="1">
      <c r="A54" s="228" t="s">
        <v>349</v>
      </c>
      <c r="B54" s="220" t="s">
        <v>336</v>
      </c>
      <c r="C54" s="126">
        <v>38786</v>
      </c>
      <c r="D54" s="66">
        <v>16</v>
      </c>
      <c r="E54" s="20">
        <v>47</v>
      </c>
      <c r="F54" s="20">
        <v>50</v>
      </c>
      <c r="G54" s="21">
        <f>SUM(E54:F54)</f>
        <v>97</v>
      </c>
      <c r="H54" s="22">
        <f>SUM(G54-D54)</f>
        <v>81</v>
      </c>
      <c r="I54" s="23">
        <v>48</v>
      </c>
      <c r="J54" s="20">
        <v>47</v>
      </c>
      <c r="K54" s="21">
        <f>SUM(I54:J54)</f>
        <v>95</v>
      </c>
      <c r="L54" s="24">
        <f>+(K54-D54)</f>
        <v>79</v>
      </c>
      <c r="M54" s="23">
        <v>53</v>
      </c>
      <c r="N54" s="20">
        <v>51</v>
      </c>
      <c r="O54" s="21">
        <f>SUM(M54:N54)</f>
        <v>104</v>
      </c>
      <c r="P54" s="24">
        <f>+(O54-D54)</f>
        <v>88</v>
      </c>
      <c r="Q54" s="353">
        <f>SUM(H54+L54+P54)</f>
        <v>248</v>
      </c>
      <c r="R54" s="26">
        <f>+G54+K54+O54</f>
        <v>296</v>
      </c>
    </row>
    <row r="55" spans="1:19" ht="20.25" thickBot="1">
      <c r="A55" s="257" t="s">
        <v>359</v>
      </c>
      <c r="B55" s="67" t="s">
        <v>74</v>
      </c>
      <c r="C55" s="126">
        <v>38291</v>
      </c>
      <c r="D55" s="66">
        <v>35</v>
      </c>
      <c r="E55" s="20">
        <v>53</v>
      </c>
      <c r="F55" s="20">
        <v>53</v>
      </c>
      <c r="G55" s="21">
        <f>SUM(E55:F55)</f>
        <v>106</v>
      </c>
      <c r="H55" s="22">
        <f>SUM(G55-D55)</f>
        <v>71</v>
      </c>
      <c r="I55" s="23">
        <v>50</v>
      </c>
      <c r="J55" s="20">
        <v>52</v>
      </c>
      <c r="K55" s="21">
        <f>SUM(I55:J55)</f>
        <v>102</v>
      </c>
      <c r="L55" s="24">
        <f>+(K55-D55)</f>
        <v>67</v>
      </c>
      <c r="M55" s="23">
        <v>49</v>
      </c>
      <c r="N55" s="20">
        <v>51</v>
      </c>
      <c r="O55" s="21">
        <f>SUM(M55:N55)</f>
        <v>100</v>
      </c>
      <c r="P55" s="24">
        <f>+(O55-D55)</f>
        <v>65</v>
      </c>
      <c r="Q55" s="356">
        <f>SUM(H55+L55+P55)</f>
        <v>203</v>
      </c>
      <c r="R55" s="26">
        <f>+G55+K55+O55</f>
        <v>308</v>
      </c>
      <c r="S55" s="271" t="s">
        <v>544</v>
      </c>
    </row>
    <row r="56" spans="1:19" ht="19.5">
      <c r="A56" s="257" t="s">
        <v>355</v>
      </c>
      <c r="B56" s="67" t="s">
        <v>56</v>
      </c>
      <c r="C56" s="126">
        <v>38781</v>
      </c>
      <c r="D56" s="66">
        <v>28</v>
      </c>
      <c r="E56" s="20">
        <v>52</v>
      </c>
      <c r="F56" s="20">
        <v>51</v>
      </c>
      <c r="G56" s="21">
        <f>SUM(E56:F56)</f>
        <v>103</v>
      </c>
      <c r="H56" s="22">
        <f>SUM(G56-D56)</f>
        <v>75</v>
      </c>
      <c r="I56" s="23">
        <v>50</v>
      </c>
      <c r="J56" s="20">
        <v>49</v>
      </c>
      <c r="K56" s="21">
        <f>SUM(I56:J56)</f>
        <v>99</v>
      </c>
      <c r="L56" s="24">
        <f>+(K56-D56)</f>
        <v>71</v>
      </c>
      <c r="M56" s="23">
        <v>53</v>
      </c>
      <c r="N56" s="20">
        <v>56</v>
      </c>
      <c r="O56" s="21">
        <f>SUM(M56:N56)</f>
        <v>109</v>
      </c>
      <c r="P56" s="24">
        <f>+(O56-D56)</f>
        <v>81</v>
      </c>
      <c r="Q56" s="353">
        <f>SUM(H56+L56+P56)</f>
        <v>227</v>
      </c>
      <c r="R56" s="26">
        <f>+G56+K56+O56</f>
        <v>311</v>
      </c>
    </row>
    <row r="57" spans="1:19" ht="19.5">
      <c r="A57" s="258" t="s">
        <v>294</v>
      </c>
      <c r="B57" s="67" t="s">
        <v>54</v>
      </c>
      <c r="C57" s="126">
        <v>38884</v>
      </c>
      <c r="D57" s="66">
        <v>-2</v>
      </c>
      <c r="E57" s="20">
        <v>34</v>
      </c>
      <c r="F57" s="20">
        <v>34</v>
      </c>
      <c r="G57" s="21">
        <f>SUM(E57:F57)</f>
        <v>68</v>
      </c>
      <c r="H57" s="22">
        <f>SUM(G57-D57)</f>
        <v>70</v>
      </c>
      <c r="I57" s="23">
        <v>43</v>
      </c>
      <c r="J57" s="20">
        <v>34</v>
      </c>
      <c r="K57" s="21">
        <f>SUM(I57:J57)</f>
        <v>77</v>
      </c>
      <c r="L57" s="24">
        <f>+(K57-D57)</f>
        <v>79</v>
      </c>
      <c r="M57" s="23" t="s">
        <v>11</v>
      </c>
      <c r="N57" s="20" t="s">
        <v>11</v>
      </c>
      <c r="O57" s="20" t="s">
        <v>11</v>
      </c>
      <c r="P57" s="24" t="s">
        <v>11</v>
      </c>
      <c r="Q57" s="353" t="s">
        <v>11</v>
      </c>
      <c r="R57" s="232" t="s">
        <v>11</v>
      </c>
    </row>
    <row r="58" spans="1:19" ht="19.5">
      <c r="A58" s="257" t="s">
        <v>305</v>
      </c>
      <c r="B58" s="220" t="s">
        <v>306</v>
      </c>
      <c r="C58" s="126">
        <v>38883</v>
      </c>
      <c r="D58" s="66">
        <v>0</v>
      </c>
      <c r="E58" s="20">
        <v>41</v>
      </c>
      <c r="F58" s="20">
        <v>44</v>
      </c>
      <c r="G58" s="21">
        <f>SUM(E58:F58)</f>
        <v>85</v>
      </c>
      <c r="H58" s="22">
        <f>SUM(G58-D58)</f>
        <v>85</v>
      </c>
      <c r="I58" s="23">
        <v>42</v>
      </c>
      <c r="J58" s="20">
        <v>37</v>
      </c>
      <c r="K58" s="21">
        <f>SUM(I58:J58)</f>
        <v>79</v>
      </c>
      <c r="L58" s="24">
        <f>+(K58-D58)</f>
        <v>79</v>
      </c>
      <c r="M58" s="23" t="s">
        <v>11</v>
      </c>
      <c r="N58" s="20" t="s">
        <v>11</v>
      </c>
      <c r="O58" s="20" t="s">
        <v>11</v>
      </c>
      <c r="P58" s="24" t="s">
        <v>11</v>
      </c>
      <c r="Q58" s="353" t="s">
        <v>11</v>
      </c>
      <c r="R58" s="232" t="s">
        <v>11</v>
      </c>
    </row>
    <row r="59" spans="1:19" ht="19.5">
      <c r="A59" s="257" t="s">
        <v>315</v>
      </c>
      <c r="B59" s="220" t="s">
        <v>316</v>
      </c>
      <c r="C59" s="126">
        <v>38354</v>
      </c>
      <c r="D59" s="66">
        <v>1</v>
      </c>
      <c r="E59" s="20">
        <v>44</v>
      </c>
      <c r="F59" s="20">
        <v>43</v>
      </c>
      <c r="G59" s="21">
        <f>SUM(E59:F59)</f>
        <v>87</v>
      </c>
      <c r="H59" s="22">
        <f>SUM(G59-D59)</f>
        <v>86</v>
      </c>
      <c r="I59" s="23">
        <v>41</v>
      </c>
      <c r="J59" s="20">
        <v>41</v>
      </c>
      <c r="K59" s="21">
        <f>SUM(I59:J59)</f>
        <v>82</v>
      </c>
      <c r="L59" s="24">
        <f>+(K59-D59)</f>
        <v>81</v>
      </c>
      <c r="M59" s="23" t="s">
        <v>11</v>
      </c>
      <c r="N59" s="20" t="s">
        <v>11</v>
      </c>
      <c r="O59" s="20" t="s">
        <v>11</v>
      </c>
      <c r="P59" s="24" t="s">
        <v>11</v>
      </c>
      <c r="Q59" s="353" t="s">
        <v>11</v>
      </c>
      <c r="R59" s="232" t="s">
        <v>11</v>
      </c>
    </row>
    <row r="60" spans="1:19" ht="19.5">
      <c r="A60" s="257" t="s">
        <v>339</v>
      </c>
      <c r="B60" s="220" t="s">
        <v>281</v>
      </c>
      <c r="C60" s="126">
        <v>38985</v>
      </c>
      <c r="D60" s="66">
        <v>9</v>
      </c>
      <c r="E60" s="20">
        <v>44</v>
      </c>
      <c r="F60" s="20">
        <v>42</v>
      </c>
      <c r="G60" s="21">
        <f>SUM(E60:F60)</f>
        <v>86</v>
      </c>
      <c r="H60" s="22">
        <f>SUM(G60-D60)</f>
        <v>77</v>
      </c>
      <c r="I60" s="23">
        <v>41</v>
      </c>
      <c r="J60" s="20">
        <v>46</v>
      </c>
      <c r="K60" s="21">
        <f>SUM(I60:J60)</f>
        <v>87</v>
      </c>
      <c r="L60" s="24">
        <f>+(K60-D60)</f>
        <v>78</v>
      </c>
      <c r="M60" s="23" t="s">
        <v>11</v>
      </c>
      <c r="N60" s="20" t="s">
        <v>11</v>
      </c>
      <c r="O60" s="20" t="s">
        <v>11</v>
      </c>
      <c r="P60" s="24" t="s">
        <v>11</v>
      </c>
      <c r="Q60" s="353" t="s">
        <v>11</v>
      </c>
      <c r="R60" s="232" t="s">
        <v>11</v>
      </c>
    </row>
    <row r="61" spans="1:19" ht="19.5">
      <c r="A61" s="257" t="s">
        <v>341</v>
      </c>
      <c r="B61" s="220" t="s">
        <v>342</v>
      </c>
      <c r="C61" s="126">
        <v>38729</v>
      </c>
      <c r="D61" s="66">
        <v>10</v>
      </c>
      <c r="E61" s="20">
        <v>47</v>
      </c>
      <c r="F61" s="20">
        <v>44</v>
      </c>
      <c r="G61" s="21">
        <f>SUM(E61:F61)</f>
        <v>91</v>
      </c>
      <c r="H61" s="22">
        <f>SUM(G61-D61)</f>
        <v>81</v>
      </c>
      <c r="I61" s="23">
        <v>43</v>
      </c>
      <c r="J61" s="20">
        <v>45</v>
      </c>
      <c r="K61" s="21">
        <f>SUM(I61:J61)</f>
        <v>88</v>
      </c>
      <c r="L61" s="24">
        <f>+(K61-D61)</f>
        <v>78</v>
      </c>
      <c r="M61" s="23" t="s">
        <v>11</v>
      </c>
      <c r="N61" s="20" t="s">
        <v>11</v>
      </c>
      <c r="O61" s="20" t="s">
        <v>11</v>
      </c>
      <c r="P61" s="24" t="s">
        <v>11</v>
      </c>
      <c r="Q61" s="353" t="s">
        <v>11</v>
      </c>
      <c r="R61" s="232" t="s">
        <v>11</v>
      </c>
    </row>
    <row r="62" spans="1:19" ht="19.5">
      <c r="A62" s="257" t="s">
        <v>340</v>
      </c>
      <c r="B62" s="220" t="s">
        <v>281</v>
      </c>
      <c r="C62" s="126">
        <v>38909</v>
      </c>
      <c r="D62" s="66">
        <v>9</v>
      </c>
      <c r="E62" s="20">
        <v>44</v>
      </c>
      <c r="F62" s="20">
        <v>44</v>
      </c>
      <c r="G62" s="21">
        <f>SUM(E62:F62)</f>
        <v>88</v>
      </c>
      <c r="H62" s="22">
        <f>SUM(G62-D62)</f>
        <v>79</v>
      </c>
      <c r="I62" s="23">
        <v>41</v>
      </c>
      <c r="J62" s="20">
        <v>48</v>
      </c>
      <c r="K62" s="21">
        <f>SUM(I62:J62)</f>
        <v>89</v>
      </c>
      <c r="L62" s="24">
        <f>+(K62-D62)</f>
        <v>80</v>
      </c>
      <c r="M62" s="23" t="s">
        <v>11</v>
      </c>
      <c r="N62" s="20" t="s">
        <v>11</v>
      </c>
      <c r="O62" s="20" t="s">
        <v>11</v>
      </c>
      <c r="P62" s="24" t="s">
        <v>11</v>
      </c>
      <c r="Q62" s="353" t="s">
        <v>11</v>
      </c>
      <c r="R62" s="232" t="s">
        <v>11</v>
      </c>
    </row>
    <row r="63" spans="1:19" ht="19.5">
      <c r="A63" s="257" t="s">
        <v>206</v>
      </c>
      <c r="B63" s="67" t="s">
        <v>68</v>
      </c>
      <c r="C63" s="126">
        <v>38658</v>
      </c>
      <c r="D63" s="66">
        <v>12</v>
      </c>
      <c r="E63" s="20">
        <v>44</v>
      </c>
      <c r="F63" s="20">
        <v>48</v>
      </c>
      <c r="G63" s="21">
        <f>SUM(E63:F63)</f>
        <v>92</v>
      </c>
      <c r="H63" s="22">
        <f>SUM(G63-D63)</f>
        <v>80</v>
      </c>
      <c r="I63" s="23">
        <v>47</v>
      </c>
      <c r="J63" s="20">
        <v>43</v>
      </c>
      <c r="K63" s="21">
        <f>SUM(I63:J63)</f>
        <v>90</v>
      </c>
      <c r="L63" s="24">
        <f>+(K63-D63)</f>
        <v>78</v>
      </c>
      <c r="M63" s="23" t="s">
        <v>11</v>
      </c>
      <c r="N63" s="20" t="s">
        <v>11</v>
      </c>
      <c r="O63" s="20" t="s">
        <v>11</v>
      </c>
      <c r="P63" s="24" t="s">
        <v>11</v>
      </c>
      <c r="Q63" s="353" t="s">
        <v>11</v>
      </c>
      <c r="R63" s="232" t="s">
        <v>11</v>
      </c>
    </row>
    <row r="64" spans="1:19" ht="19.5">
      <c r="A64" s="257" t="s">
        <v>346</v>
      </c>
      <c r="B64" s="67" t="s">
        <v>68</v>
      </c>
      <c r="C64" s="126">
        <v>38873</v>
      </c>
      <c r="D64" s="66">
        <v>12</v>
      </c>
      <c r="E64" s="20">
        <v>46</v>
      </c>
      <c r="F64" s="20">
        <v>50</v>
      </c>
      <c r="G64" s="21">
        <f>SUM(E64:F64)</f>
        <v>96</v>
      </c>
      <c r="H64" s="22">
        <f>SUM(G64-D64)</f>
        <v>84</v>
      </c>
      <c r="I64" s="23">
        <v>45</v>
      </c>
      <c r="J64" s="20">
        <v>46</v>
      </c>
      <c r="K64" s="21">
        <f>SUM(I64:J64)</f>
        <v>91</v>
      </c>
      <c r="L64" s="24">
        <f>+(K64-D64)</f>
        <v>79</v>
      </c>
      <c r="M64" s="23" t="s">
        <v>11</v>
      </c>
      <c r="N64" s="20" t="s">
        <v>11</v>
      </c>
      <c r="O64" s="20" t="s">
        <v>11</v>
      </c>
      <c r="P64" s="24" t="s">
        <v>11</v>
      </c>
      <c r="Q64" s="353" t="s">
        <v>11</v>
      </c>
      <c r="R64" s="232" t="s">
        <v>11</v>
      </c>
    </row>
    <row r="65" spans="1:19" ht="19.5">
      <c r="A65" s="257" t="s">
        <v>357</v>
      </c>
      <c r="B65" s="220" t="s">
        <v>358</v>
      </c>
      <c r="C65" s="126">
        <v>38630</v>
      </c>
      <c r="D65" s="66">
        <v>31</v>
      </c>
      <c r="E65" s="20">
        <v>54</v>
      </c>
      <c r="F65" s="20">
        <v>51</v>
      </c>
      <c r="G65" s="21">
        <f>SUM(E65:F65)</f>
        <v>105</v>
      </c>
      <c r="H65" s="22">
        <f>SUM(G65-D65)</f>
        <v>74</v>
      </c>
      <c r="I65" s="23">
        <v>58</v>
      </c>
      <c r="J65" s="20">
        <v>53</v>
      </c>
      <c r="K65" s="21">
        <f>SUM(I65:J65)</f>
        <v>111</v>
      </c>
      <c r="L65" s="24">
        <f>+(K65-D65)</f>
        <v>80</v>
      </c>
      <c r="M65" s="23" t="s">
        <v>11</v>
      </c>
      <c r="N65" s="20" t="s">
        <v>11</v>
      </c>
      <c r="O65" s="20" t="s">
        <v>11</v>
      </c>
      <c r="P65" s="24" t="s">
        <v>11</v>
      </c>
      <c r="Q65" s="353" t="s">
        <v>11</v>
      </c>
      <c r="R65" s="232" t="s">
        <v>11</v>
      </c>
    </row>
    <row r="66" spans="1:19" ht="19.5">
      <c r="A66" s="257" t="s">
        <v>356</v>
      </c>
      <c r="B66" s="67" t="s">
        <v>54</v>
      </c>
      <c r="C66" s="126">
        <v>39011</v>
      </c>
      <c r="D66" s="66">
        <v>31</v>
      </c>
      <c r="E66" s="20">
        <v>61</v>
      </c>
      <c r="F66" s="20">
        <v>65</v>
      </c>
      <c r="G66" s="21">
        <f>SUM(E66:F66)</f>
        <v>126</v>
      </c>
      <c r="H66" s="22">
        <f>SUM(G66-D66)</f>
        <v>95</v>
      </c>
      <c r="I66" s="23">
        <v>59</v>
      </c>
      <c r="J66" s="20">
        <v>54</v>
      </c>
      <c r="K66" s="21">
        <f>SUM(I66:J66)</f>
        <v>113</v>
      </c>
      <c r="L66" s="24">
        <f>+(K66-D66)</f>
        <v>82</v>
      </c>
      <c r="M66" s="23" t="s">
        <v>11</v>
      </c>
      <c r="N66" s="20" t="s">
        <v>11</v>
      </c>
      <c r="O66" s="20" t="s">
        <v>11</v>
      </c>
      <c r="P66" s="24" t="s">
        <v>11</v>
      </c>
      <c r="Q66" s="353" t="s">
        <v>11</v>
      </c>
      <c r="R66" s="232" t="s">
        <v>11</v>
      </c>
    </row>
    <row r="67" spans="1:19" ht="19.5">
      <c r="A67" s="257" t="s">
        <v>360</v>
      </c>
      <c r="B67" s="67" t="s">
        <v>62</v>
      </c>
      <c r="C67" s="126">
        <v>38216</v>
      </c>
      <c r="D67" s="66">
        <v>45</v>
      </c>
      <c r="E67" s="20">
        <v>72</v>
      </c>
      <c r="F67" s="20">
        <v>85</v>
      </c>
      <c r="G67" s="21">
        <f>SUM(E67:F67)</f>
        <v>157</v>
      </c>
      <c r="H67" s="22">
        <f>SUM(G67-D67)</f>
        <v>112</v>
      </c>
      <c r="I67" s="23">
        <v>70</v>
      </c>
      <c r="J67" s="20">
        <v>72</v>
      </c>
      <c r="K67" s="21">
        <f>SUM(I67:J67)</f>
        <v>142</v>
      </c>
      <c r="L67" s="24">
        <f>+(K67-D67)</f>
        <v>97</v>
      </c>
      <c r="M67" s="23" t="s">
        <v>11</v>
      </c>
      <c r="N67" s="20" t="s">
        <v>11</v>
      </c>
      <c r="O67" s="20" t="s">
        <v>11</v>
      </c>
      <c r="P67" s="24" t="s">
        <v>11</v>
      </c>
      <c r="Q67" s="353" t="s">
        <v>11</v>
      </c>
      <c r="R67" s="232" t="s">
        <v>11</v>
      </c>
    </row>
    <row r="68" spans="1:19" ht="20.25" thickBot="1">
      <c r="A68" s="259" t="s">
        <v>332</v>
      </c>
      <c r="B68" s="222" t="s">
        <v>62</v>
      </c>
      <c r="C68" s="223">
        <v>38656</v>
      </c>
      <c r="D68" s="224">
        <v>5</v>
      </c>
      <c r="E68" s="225">
        <v>35</v>
      </c>
      <c r="F68" s="225">
        <v>40</v>
      </c>
      <c r="G68" s="226">
        <f>SUM(E68:F68)</f>
        <v>75</v>
      </c>
      <c r="H68" s="227">
        <f>SUM(G68-D68)</f>
        <v>70</v>
      </c>
      <c r="I68" s="253" t="s">
        <v>438</v>
      </c>
      <c r="J68" s="226" t="s">
        <v>437</v>
      </c>
      <c r="K68" s="225" t="s">
        <v>11</v>
      </c>
      <c r="L68" s="234" t="s">
        <v>11</v>
      </c>
      <c r="M68" s="233" t="s">
        <v>11</v>
      </c>
      <c r="N68" s="225" t="s">
        <v>11</v>
      </c>
      <c r="O68" s="225" t="s">
        <v>11</v>
      </c>
      <c r="P68" s="234" t="s">
        <v>11</v>
      </c>
      <c r="Q68" s="235" t="s">
        <v>11</v>
      </c>
      <c r="R68" s="237" t="s">
        <v>11</v>
      </c>
    </row>
    <row r="69" spans="1:19" ht="19.5" thickBot="1">
      <c r="B69" s="1"/>
      <c r="C69" s="1"/>
      <c r="D69" s="1"/>
      <c r="E69" s="1"/>
      <c r="F69" s="1"/>
      <c r="G69" s="1"/>
      <c r="H69" s="1"/>
    </row>
    <row r="70" spans="1:19" ht="20.25" thickBot="1">
      <c r="A70" s="291" t="s">
        <v>245</v>
      </c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3"/>
    </row>
    <row r="71" spans="1:19" ht="20.25" thickBot="1">
      <c r="B71" s="1"/>
      <c r="C71" s="1"/>
      <c r="D71" s="1"/>
      <c r="E71" s="288" t="s">
        <v>257</v>
      </c>
      <c r="F71" s="289"/>
      <c r="G71" s="289"/>
      <c r="H71" s="290"/>
      <c r="I71" s="285" t="s">
        <v>258</v>
      </c>
      <c r="J71" s="286"/>
      <c r="K71" s="286"/>
      <c r="L71" s="287"/>
      <c r="M71" s="282" t="s">
        <v>259</v>
      </c>
      <c r="N71" s="283"/>
      <c r="O71" s="283"/>
      <c r="P71" s="284"/>
    </row>
    <row r="72" spans="1:19" ht="20.25" thickBot="1">
      <c r="A72" s="18" t="s">
        <v>6</v>
      </c>
      <c r="B72" s="68" t="s">
        <v>10</v>
      </c>
      <c r="C72" s="69" t="s">
        <v>36</v>
      </c>
      <c r="D72" s="81" t="s">
        <v>1</v>
      </c>
      <c r="E72" s="71" t="s">
        <v>2</v>
      </c>
      <c r="F72" s="71" t="s">
        <v>3</v>
      </c>
      <c r="G72" s="71" t="s">
        <v>4</v>
      </c>
      <c r="H72" s="71" t="s">
        <v>5</v>
      </c>
      <c r="I72" s="72" t="s">
        <v>2</v>
      </c>
      <c r="J72" s="72" t="s">
        <v>3</v>
      </c>
      <c r="K72" s="72" t="s">
        <v>4</v>
      </c>
      <c r="L72" s="72" t="s">
        <v>5</v>
      </c>
      <c r="M72" s="73" t="s">
        <v>2</v>
      </c>
      <c r="N72" s="73" t="s">
        <v>3</v>
      </c>
      <c r="O72" s="73" t="s">
        <v>4</v>
      </c>
      <c r="P72" s="73" t="s">
        <v>5</v>
      </c>
      <c r="Q72" s="4" t="s">
        <v>16</v>
      </c>
      <c r="R72" s="17" t="s">
        <v>15</v>
      </c>
    </row>
    <row r="73" spans="1:19" ht="20.25" thickBot="1">
      <c r="A73" s="65" t="s">
        <v>408</v>
      </c>
      <c r="B73" s="67" t="s">
        <v>274</v>
      </c>
      <c r="C73" s="126">
        <v>38873</v>
      </c>
      <c r="D73" s="362">
        <v>4</v>
      </c>
      <c r="E73" s="20">
        <v>39</v>
      </c>
      <c r="F73" s="20">
        <v>36</v>
      </c>
      <c r="G73" s="21">
        <f>SUM(E73:F73)</f>
        <v>75</v>
      </c>
      <c r="H73" s="22">
        <f>SUM(G73-D73)</f>
        <v>71</v>
      </c>
      <c r="I73" s="23">
        <v>37</v>
      </c>
      <c r="J73" s="20">
        <v>37</v>
      </c>
      <c r="K73" s="21">
        <f>SUM(I73:J73)</f>
        <v>74</v>
      </c>
      <c r="L73" s="24">
        <f>+(K73-D73)</f>
        <v>70</v>
      </c>
      <c r="M73" s="364">
        <v>42</v>
      </c>
      <c r="N73" s="20">
        <v>37</v>
      </c>
      <c r="O73" s="21">
        <f>SUM(M73:N73)</f>
        <v>79</v>
      </c>
      <c r="P73" s="24">
        <f>+(O73-D73)</f>
        <v>75</v>
      </c>
      <c r="Q73" s="353">
        <f>SUM(H73+L73+P73)</f>
        <v>216</v>
      </c>
      <c r="R73" s="355">
        <f>+G73+K73+O73</f>
        <v>228</v>
      </c>
      <c r="S73" s="271" t="s">
        <v>25</v>
      </c>
    </row>
    <row r="74" spans="1:19" ht="20.25" thickBot="1">
      <c r="A74" s="228" t="s">
        <v>411</v>
      </c>
      <c r="B74" s="67" t="s">
        <v>274</v>
      </c>
      <c r="C74" s="126">
        <v>38986</v>
      </c>
      <c r="D74" s="362">
        <v>4</v>
      </c>
      <c r="E74" s="20">
        <v>41</v>
      </c>
      <c r="F74" s="20">
        <v>37</v>
      </c>
      <c r="G74" s="21">
        <f>SUM(E74:F74)</f>
        <v>78</v>
      </c>
      <c r="H74" s="22">
        <f>SUM(G74-D74)</f>
        <v>74</v>
      </c>
      <c r="I74" s="23">
        <v>33</v>
      </c>
      <c r="J74" s="20">
        <v>41</v>
      </c>
      <c r="K74" s="21">
        <f>SUM(I74:J74)</f>
        <v>74</v>
      </c>
      <c r="L74" s="24">
        <f>+(K74-D74)</f>
        <v>70</v>
      </c>
      <c r="M74" s="364">
        <v>36</v>
      </c>
      <c r="N74" s="20">
        <v>40</v>
      </c>
      <c r="O74" s="21">
        <f>SUM(M74:N74)</f>
        <v>76</v>
      </c>
      <c r="P74" s="24">
        <f>+(O74-D74)</f>
        <v>72</v>
      </c>
      <c r="Q74" s="353">
        <f>SUM(H74+L74+P74)</f>
        <v>216</v>
      </c>
      <c r="R74" s="355">
        <f>+G74+K74+O74</f>
        <v>228</v>
      </c>
      <c r="S74" s="271" t="s">
        <v>26</v>
      </c>
    </row>
    <row r="75" spans="1:19" ht="19.5">
      <c r="A75" s="228" t="s">
        <v>409</v>
      </c>
      <c r="B75" s="220" t="s">
        <v>410</v>
      </c>
      <c r="C75" s="126">
        <v>38641</v>
      </c>
      <c r="D75" s="362">
        <v>4</v>
      </c>
      <c r="E75" s="20">
        <v>42</v>
      </c>
      <c r="F75" s="20">
        <v>37</v>
      </c>
      <c r="G75" s="21">
        <f>SUM(E75:F75)</f>
        <v>79</v>
      </c>
      <c r="H75" s="22">
        <f>SUM(G75-D75)</f>
        <v>75</v>
      </c>
      <c r="I75" s="23">
        <v>36</v>
      </c>
      <c r="J75" s="20">
        <v>38</v>
      </c>
      <c r="K75" s="21">
        <f>SUM(I75:J75)</f>
        <v>74</v>
      </c>
      <c r="L75" s="24">
        <f>+(K75-D75)</f>
        <v>70</v>
      </c>
      <c r="M75" s="364">
        <v>38</v>
      </c>
      <c r="N75" s="20">
        <v>39</v>
      </c>
      <c r="O75" s="21">
        <f>SUM(M75:N75)</f>
        <v>77</v>
      </c>
      <c r="P75" s="24">
        <f>+(O75-D75)</f>
        <v>73</v>
      </c>
      <c r="Q75" s="353">
        <f>SUM(H75+L75+P75)</f>
        <v>218</v>
      </c>
      <c r="R75" s="26">
        <f>+G75+K75+O75</f>
        <v>230</v>
      </c>
    </row>
    <row r="76" spans="1:19" ht="20.25" thickBot="1">
      <c r="A76" s="228" t="s">
        <v>412</v>
      </c>
      <c r="B76" s="220" t="s">
        <v>413</v>
      </c>
      <c r="C76" s="126">
        <v>38919</v>
      </c>
      <c r="D76" s="362">
        <v>5</v>
      </c>
      <c r="E76" s="20">
        <v>34</v>
      </c>
      <c r="F76" s="20">
        <v>41</v>
      </c>
      <c r="G76" s="21">
        <f>SUM(E76:F76)</f>
        <v>75</v>
      </c>
      <c r="H76" s="22">
        <f>SUM(G76-D76)</f>
        <v>70</v>
      </c>
      <c r="I76" s="23">
        <v>37</v>
      </c>
      <c r="J76" s="20">
        <v>42</v>
      </c>
      <c r="K76" s="21">
        <f>SUM(I76:J76)</f>
        <v>79</v>
      </c>
      <c r="L76" s="24">
        <f>+(K76-D76)</f>
        <v>74</v>
      </c>
      <c r="M76" s="364">
        <v>39</v>
      </c>
      <c r="N76" s="20">
        <v>41</v>
      </c>
      <c r="O76" s="21">
        <f>SUM(M76:N76)</f>
        <v>80</v>
      </c>
      <c r="P76" s="24">
        <f>+(O76-D76)</f>
        <v>75</v>
      </c>
      <c r="Q76" s="353">
        <f>SUM(H76+L76+P76)</f>
        <v>219</v>
      </c>
      <c r="R76" s="26">
        <f>+G76+K76+O76</f>
        <v>234</v>
      </c>
    </row>
    <row r="77" spans="1:19" ht="20.25" thickBot="1">
      <c r="A77" s="65" t="s">
        <v>219</v>
      </c>
      <c r="B77" s="67" t="s">
        <v>62</v>
      </c>
      <c r="C77" s="126">
        <v>38803</v>
      </c>
      <c r="D77" s="362">
        <v>9</v>
      </c>
      <c r="E77" s="20">
        <v>41</v>
      </c>
      <c r="F77" s="20">
        <v>41</v>
      </c>
      <c r="G77" s="21">
        <f>SUM(E77:F77)</f>
        <v>82</v>
      </c>
      <c r="H77" s="22">
        <f>SUM(G77-D77)</f>
        <v>73</v>
      </c>
      <c r="I77" s="23">
        <v>38</v>
      </c>
      <c r="J77" s="20">
        <v>41</v>
      </c>
      <c r="K77" s="21">
        <f>SUM(I77:J77)</f>
        <v>79</v>
      </c>
      <c r="L77" s="24">
        <f>+(K77-D77)</f>
        <v>70</v>
      </c>
      <c r="M77" s="364">
        <v>37</v>
      </c>
      <c r="N77" s="20">
        <v>41</v>
      </c>
      <c r="O77" s="21">
        <f>SUM(M77:N77)</f>
        <v>78</v>
      </c>
      <c r="P77" s="24">
        <f>+(O77-D77)</f>
        <v>69</v>
      </c>
      <c r="Q77" s="356">
        <f>SUM(H77+L77+P77)</f>
        <v>212</v>
      </c>
      <c r="R77" s="26">
        <f>+G77+K77+O77</f>
        <v>239</v>
      </c>
      <c r="S77" s="271" t="s">
        <v>547</v>
      </c>
    </row>
    <row r="78" spans="1:19" ht="20.25" thickBot="1">
      <c r="A78" s="65" t="s">
        <v>103</v>
      </c>
      <c r="B78" s="67" t="s">
        <v>56</v>
      </c>
      <c r="C78" s="126">
        <v>38887</v>
      </c>
      <c r="D78" s="362">
        <v>13</v>
      </c>
      <c r="E78" s="20">
        <v>39</v>
      </c>
      <c r="F78" s="20">
        <v>39</v>
      </c>
      <c r="G78" s="21">
        <f>SUM(E78:F78)</f>
        <v>78</v>
      </c>
      <c r="H78" s="22">
        <f>SUM(G78-D78)</f>
        <v>65</v>
      </c>
      <c r="I78" s="23">
        <v>41</v>
      </c>
      <c r="J78" s="20">
        <v>38</v>
      </c>
      <c r="K78" s="21">
        <f>SUM(I78:J78)</f>
        <v>79</v>
      </c>
      <c r="L78" s="24">
        <f>+(K78-D78)</f>
        <v>66</v>
      </c>
      <c r="M78" s="364">
        <v>44</v>
      </c>
      <c r="N78" s="20">
        <v>43</v>
      </c>
      <c r="O78" s="21">
        <f>SUM(M78:N78)</f>
        <v>87</v>
      </c>
      <c r="P78" s="24">
        <f>+(O78-D78)</f>
        <v>74</v>
      </c>
      <c r="Q78" s="356">
        <f>SUM(H78+L78+P78)</f>
        <v>205</v>
      </c>
      <c r="R78" s="26">
        <f>+G78+K78+O78</f>
        <v>244</v>
      </c>
      <c r="S78" s="271" t="s">
        <v>544</v>
      </c>
    </row>
    <row r="79" spans="1:19" ht="19.5">
      <c r="A79" s="65" t="s">
        <v>418</v>
      </c>
      <c r="B79" s="220" t="s">
        <v>287</v>
      </c>
      <c r="C79" s="126">
        <v>38579</v>
      </c>
      <c r="D79" s="362">
        <v>8</v>
      </c>
      <c r="E79" s="20">
        <v>44</v>
      </c>
      <c r="F79" s="20">
        <v>44</v>
      </c>
      <c r="G79" s="21">
        <f>SUM(E79:F79)</f>
        <v>88</v>
      </c>
      <c r="H79" s="22">
        <f>SUM(G79-D79)</f>
        <v>80</v>
      </c>
      <c r="I79" s="23">
        <v>39</v>
      </c>
      <c r="J79" s="20">
        <v>38</v>
      </c>
      <c r="K79" s="21">
        <f>SUM(I79:J79)</f>
        <v>77</v>
      </c>
      <c r="L79" s="24">
        <f>+(K79-D79)</f>
        <v>69</v>
      </c>
      <c r="M79" s="364">
        <v>42</v>
      </c>
      <c r="N79" s="20">
        <v>40</v>
      </c>
      <c r="O79" s="21">
        <f>SUM(M79:N79)</f>
        <v>82</v>
      </c>
      <c r="P79" s="24">
        <f>+(O79-D79)</f>
        <v>74</v>
      </c>
      <c r="Q79" s="353">
        <f>SUM(H79+L79+P79)</f>
        <v>223</v>
      </c>
      <c r="R79" s="26">
        <f>+G79+K79+O79</f>
        <v>247</v>
      </c>
    </row>
    <row r="80" spans="1:19" ht="19.5">
      <c r="A80" s="228" t="s">
        <v>414</v>
      </c>
      <c r="B80" s="220" t="s">
        <v>371</v>
      </c>
      <c r="C80" s="126">
        <v>39000</v>
      </c>
      <c r="D80" s="362">
        <v>6</v>
      </c>
      <c r="E80" s="20">
        <v>43</v>
      </c>
      <c r="F80" s="20">
        <v>39</v>
      </c>
      <c r="G80" s="21">
        <f>SUM(E80:F80)</f>
        <v>82</v>
      </c>
      <c r="H80" s="22">
        <f>SUM(G80-D80)</f>
        <v>76</v>
      </c>
      <c r="I80" s="23">
        <v>36</v>
      </c>
      <c r="J80" s="20">
        <v>47</v>
      </c>
      <c r="K80" s="21">
        <f>SUM(I80:J80)</f>
        <v>83</v>
      </c>
      <c r="L80" s="24">
        <f>+(K80-D80)</f>
        <v>77</v>
      </c>
      <c r="M80" s="364">
        <v>42</v>
      </c>
      <c r="N80" s="20">
        <v>41</v>
      </c>
      <c r="O80" s="21">
        <f>SUM(M80:N80)</f>
        <v>83</v>
      </c>
      <c r="P80" s="24">
        <f>+(O80-D80)</f>
        <v>77</v>
      </c>
      <c r="Q80" s="353">
        <f>SUM(H80+L80+P80)</f>
        <v>230</v>
      </c>
      <c r="R80" s="26">
        <f>+G80+K80+O80</f>
        <v>248</v>
      </c>
    </row>
    <row r="81" spans="1:18" ht="19.5">
      <c r="A81" s="65" t="s">
        <v>415</v>
      </c>
      <c r="B81" s="67" t="s">
        <v>274</v>
      </c>
      <c r="C81" s="126">
        <v>38257</v>
      </c>
      <c r="D81" s="362">
        <v>8</v>
      </c>
      <c r="E81" s="20">
        <v>39</v>
      </c>
      <c r="F81" s="20">
        <v>42</v>
      </c>
      <c r="G81" s="21">
        <f>SUM(E81:F81)</f>
        <v>81</v>
      </c>
      <c r="H81" s="22">
        <f>SUM(G81-D81)</f>
        <v>73</v>
      </c>
      <c r="I81" s="23">
        <v>39</v>
      </c>
      <c r="J81" s="20">
        <v>43</v>
      </c>
      <c r="K81" s="21">
        <f>SUM(I81:J81)</f>
        <v>82</v>
      </c>
      <c r="L81" s="24">
        <f>+(K81-D81)</f>
        <v>74</v>
      </c>
      <c r="M81" s="364">
        <v>43</v>
      </c>
      <c r="N81" s="20">
        <v>43</v>
      </c>
      <c r="O81" s="21">
        <f>SUM(M81:N81)</f>
        <v>86</v>
      </c>
      <c r="P81" s="24">
        <f>+(O81-D81)</f>
        <v>78</v>
      </c>
      <c r="Q81" s="353">
        <f>SUM(H81+L81+P81)</f>
        <v>225</v>
      </c>
      <c r="R81" s="26">
        <f>+G81+K81+O81</f>
        <v>249</v>
      </c>
    </row>
    <row r="82" spans="1:18" ht="19.5">
      <c r="A82" s="65" t="s">
        <v>235</v>
      </c>
      <c r="B82" s="67" t="s">
        <v>74</v>
      </c>
      <c r="C82" s="126">
        <v>38411</v>
      </c>
      <c r="D82" s="362">
        <v>11</v>
      </c>
      <c r="E82" s="20">
        <v>43</v>
      </c>
      <c r="F82" s="20">
        <v>38</v>
      </c>
      <c r="G82" s="21">
        <f>SUM(E82:F82)</f>
        <v>81</v>
      </c>
      <c r="H82" s="22">
        <f>SUM(G82-D82)</f>
        <v>70</v>
      </c>
      <c r="I82" s="23">
        <v>39</v>
      </c>
      <c r="J82" s="20">
        <v>42</v>
      </c>
      <c r="K82" s="21">
        <f>SUM(I82:J82)</f>
        <v>81</v>
      </c>
      <c r="L82" s="24">
        <f>+(K82-D82)</f>
        <v>70</v>
      </c>
      <c r="M82" s="364">
        <v>42</v>
      </c>
      <c r="N82" s="20">
        <v>46</v>
      </c>
      <c r="O82" s="21">
        <f>SUM(M82:N82)</f>
        <v>88</v>
      </c>
      <c r="P82" s="24">
        <f>+(O82-D82)</f>
        <v>77</v>
      </c>
      <c r="Q82" s="353">
        <f>SUM(H82+L82+P82)</f>
        <v>217</v>
      </c>
      <c r="R82" s="26">
        <f>+G82+K82+O82</f>
        <v>250</v>
      </c>
    </row>
    <row r="83" spans="1:18" ht="19.5">
      <c r="A83" s="65" t="s">
        <v>227</v>
      </c>
      <c r="B83" s="67" t="s">
        <v>62</v>
      </c>
      <c r="C83" s="126">
        <v>38821</v>
      </c>
      <c r="D83" s="362">
        <v>9</v>
      </c>
      <c r="E83" s="20">
        <v>46</v>
      </c>
      <c r="F83" s="20">
        <v>39</v>
      </c>
      <c r="G83" s="21">
        <f>SUM(E83:F83)</f>
        <v>85</v>
      </c>
      <c r="H83" s="22">
        <f>SUM(G83-D83)</f>
        <v>76</v>
      </c>
      <c r="I83" s="23">
        <v>39</v>
      </c>
      <c r="J83" s="20">
        <v>40</v>
      </c>
      <c r="K83" s="21">
        <f>SUM(I83:J83)</f>
        <v>79</v>
      </c>
      <c r="L83" s="24">
        <f>+(K83-D83)</f>
        <v>70</v>
      </c>
      <c r="M83" s="364">
        <v>44</v>
      </c>
      <c r="N83" s="20">
        <v>43</v>
      </c>
      <c r="O83" s="21">
        <f>SUM(M83:N83)</f>
        <v>87</v>
      </c>
      <c r="P83" s="24">
        <f>+(O83-D83)</f>
        <v>78</v>
      </c>
      <c r="Q83" s="353">
        <f>SUM(H83+L83+P83)</f>
        <v>224</v>
      </c>
      <c r="R83" s="26">
        <f>+G83+K83+O83</f>
        <v>251</v>
      </c>
    </row>
    <row r="84" spans="1:18" ht="19.5">
      <c r="A84" s="65" t="s">
        <v>220</v>
      </c>
      <c r="B84" s="67" t="s">
        <v>74</v>
      </c>
      <c r="C84" s="126">
        <v>38989</v>
      </c>
      <c r="D84" s="362">
        <v>7</v>
      </c>
      <c r="E84" s="20">
        <v>40</v>
      </c>
      <c r="F84" s="20">
        <v>43</v>
      </c>
      <c r="G84" s="21">
        <f>SUM(E84:F84)</f>
        <v>83</v>
      </c>
      <c r="H84" s="22">
        <f>SUM(G84-D84)</f>
        <v>76</v>
      </c>
      <c r="I84" s="23">
        <v>39</v>
      </c>
      <c r="J84" s="20">
        <v>43</v>
      </c>
      <c r="K84" s="21">
        <f>SUM(I84:J84)</f>
        <v>82</v>
      </c>
      <c r="L84" s="24">
        <f>+(K84-D84)</f>
        <v>75</v>
      </c>
      <c r="M84" s="364">
        <v>42</v>
      </c>
      <c r="N84" s="20">
        <v>46</v>
      </c>
      <c r="O84" s="21">
        <f>SUM(M84:N84)</f>
        <v>88</v>
      </c>
      <c r="P84" s="24">
        <f>+(O84-D84)</f>
        <v>81</v>
      </c>
      <c r="Q84" s="353">
        <f>SUM(H84+L84+P84)</f>
        <v>232</v>
      </c>
      <c r="R84" s="26">
        <f>+G84+K84+O84</f>
        <v>253</v>
      </c>
    </row>
    <row r="85" spans="1:18" ht="19.5">
      <c r="A85" s="65" t="s">
        <v>416</v>
      </c>
      <c r="B85" s="67" t="s">
        <v>417</v>
      </c>
      <c r="C85" s="126">
        <v>38443</v>
      </c>
      <c r="D85" s="362">
        <v>8</v>
      </c>
      <c r="E85" s="20">
        <v>41</v>
      </c>
      <c r="F85" s="20">
        <v>42</v>
      </c>
      <c r="G85" s="21">
        <f>SUM(E85:F85)</f>
        <v>83</v>
      </c>
      <c r="H85" s="22">
        <f>SUM(G85-D85)</f>
        <v>75</v>
      </c>
      <c r="I85" s="23">
        <v>45</v>
      </c>
      <c r="J85" s="20">
        <v>43</v>
      </c>
      <c r="K85" s="21">
        <f>SUM(I85:J85)</f>
        <v>88</v>
      </c>
      <c r="L85" s="24">
        <f>+(K85-D85)</f>
        <v>80</v>
      </c>
      <c r="M85" s="364">
        <v>43</v>
      </c>
      <c r="N85" s="20">
        <v>43</v>
      </c>
      <c r="O85" s="21">
        <f>SUM(M85:N85)</f>
        <v>86</v>
      </c>
      <c r="P85" s="24">
        <f>+(O85-D85)</f>
        <v>78</v>
      </c>
      <c r="Q85" s="353">
        <f>SUM(H85+L85+P85)</f>
        <v>233</v>
      </c>
      <c r="R85" s="26">
        <f>+G85+K85+O85</f>
        <v>257</v>
      </c>
    </row>
    <row r="86" spans="1:18" ht="19.5">
      <c r="A86" s="228" t="s">
        <v>419</v>
      </c>
      <c r="B86" s="220" t="s">
        <v>420</v>
      </c>
      <c r="C86" s="126">
        <v>38824</v>
      </c>
      <c r="D86" s="362">
        <v>10</v>
      </c>
      <c r="E86" s="20">
        <v>46</v>
      </c>
      <c r="F86" s="20">
        <v>45</v>
      </c>
      <c r="G86" s="21">
        <f>SUM(E86:F86)</f>
        <v>91</v>
      </c>
      <c r="H86" s="22">
        <f>SUM(G86-D86)</f>
        <v>81</v>
      </c>
      <c r="I86" s="23">
        <v>43</v>
      </c>
      <c r="J86" s="20">
        <v>47</v>
      </c>
      <c r="K86" s="21">
        <f>SUM(I86:J86)</f>
        <v>90</v>
      </c>
      <c r="L86" s="24">
        <f>+(K86-D86)</f>
        <v>80</v>
      </c>
      <c r="M86" s="364">
        <v>41</v>
      </c>
      <c r="N86" s="20">
        <v>49</v>
      </c>
      <c r="O86" s="21">
        <f>SUM(M86:N86)</f>
        <v>90</v>
      </c>
      <c r="P86" s="24">
        <f>+(O86-D86)</f>
        <v>80</v>
      </c>
      <c r="Q86" s="353">
        <f>SUM(H86+L86+P86)</f>
        <v>241</v>
      </c>
      <c r="R86" s="26">
        <f>+G86+K86+O86</f>
        <v>271</v>
      </c>
    </row>
    <row r="87" spans="1:18" ht="19.5">
      <c r="A87" s="65" t="s">
        <v>422</v>
      </c>
      <c r="B87" s="220" t="s">
        <v>423</v>
      </c>
      <c r="C87" s="126">
        <v>38686</v>
      </c>
      <c r="D87" s="362">
        <v>15</v>
      </c>
      <c r="E87" s="20">
        <v>45</v>
      </c>
      <c r="F87" s="20">
        <v>45</v>
      </c>
      <c r="G87" s="21">
        <f>SUM(E87:F87)</f>
        <v>90</v>
      </c>
      <c r="H87" s="22">
        <f>SUM(G87-D87)</f>
        <v>75</v>
      </c>
      <c r="I87" s="23">
        <v>44</v>
      </c>
      <c r="J87" s="20">
        <v>47</v>
      </c>
      <c r="K87" s="21">
        <f>SUM(I87:J87)</f>
        <v>91</v>
      </c>
      <c r="L87" s="24">
        <f>+(K87-D87)</f>
        <v>76</v>
      </c>
      <c r="M87" s="364" t="s">
        <v>11</v>
      </c>
      <c r="N87" s="20" t="s">
        <v>11</v>
      </c>
      <c r="O87" s="20" t="s">
        <v>11</v>
      </c>
      <c r="P87" s="24" t="s">
        <v>11</v>
      </c>
      <c r="Q87" s="353" t="s">
        <v>11</v>
      </c>
      <c r="R87" s="232" t="s">
        <v>11</v>
      </c>
    </row>
    <row r="88" spans="1:18" ht="19.5">
      <c r="A88" s="65" t="s">
        <v>425</v>
      </c>
      <c r="B88" s="67" t="s">
        <v>74</v>
      </c>
      <c r="C88" s="126">
        <v>38885</v>
      </c>
      <c r="D88" s="362">
        <v>18</v>
      </c>
      <c r="E88" s="20">
        <v>45</v>
      </c>
      <c r="F88" s="20">
        <v>48</v>
      </c>
      <c r="G88" s="21">
        <f>SUM(E88:F88)</f>
        <v>93</v>
      </c>
      <c r="H88" s="22">
        <f>SUM(G88-D88)</f>
        <v>75</v>
      </c>
      <c r="I88" s="23">
        <v>46</v>
      </c>
      <c r="J88" s="20">
        <v>47</v>
      </c>
      <c r="K88" s="21">
        <f>SUM(I88:J88)</f>
        <v>93</v>
      </c>
      <c r="L88" s="24">
        <f>+(K88-D88)</f>
        <v>75</v>
      </c>
      <c r="M88" s="364" t="s">
        <v>11</v>
      </c>
      <c r="N88" s="20" t="s">
        <v>11</v>
      </c>
      <c r="O88" s="20" t="s">
        <v>11</v>
      </c>
      <c r="P88" s="24" t="s">
        <v>11</v>
      </c>
      <c r="Q88" s="353" t="s">
        <v>11</v>
      </c>
      <c r="R88" s="232" t="s">
        <v>11</v>
      </c>
    </row>
    <row r="89" spans="1:18" ht="19.5">
      <c r="A89" s="65" t="s">
        <v>421</v>
      </c>
      <c r="B89" s="220" t="s">
        <v>443</v>
      </c>
      <c r="C89" s="126">
        <v>38866</v>
      </c>
      <c r="D89" s="362">
        <v>11</v>
      </c>
      <c r="E89" s="20">
        <v>45</v>
      </c>
      <c r="F89" s="20">
        <v>45</v>
      </c>
      <c r="G89" s="21">
        <f>SUM(E89:F89)</f>
        <v>90</v>
      </c>
      <c r="H89" s="22">
        <f>SUM(G89-D89)</f>
        <v>79</v>
      </c>
      <c r="I89" s="23">
        <v>49</v>
      </c>
      <c r="J89" s="20">
        <v>46</v>
      </c>
      <c r="K89" s="21">
        <f>SUM(I89:J89)</f>
        <v>95</v>
      </c>
      <c r="L89" s="24">
        <f>+(K89-D89)</f>
        <v>84</v>
      </c>
      <c r="M89" s="364" t="s">
        <v>11</v>
      </c>
      <c r="N89" s="20" t="s">
        <v>11</v>
      </c>
      <c r="O89" s="20" t="s">
        <v>11</v>
      </c>
      <c r="P89" s="24" t="s">
        <v>11</v>
      </c>
      <c r="Q89" s="353" t="s">
        <v>11</v>
      </c>
      <c r="R89" s="232" t="s">
        <v>11</v>
      </c>
    </row>
    <row r="90" spans="1:18" ht="20.25" thickBot="1">
      <c r="A90" s="221" t="s">
        <v>424</v>
      </c>
      <c r="B90" s="222" t="s">
        <v>74</v>
      </c>
      <c r="C90" s="223">
        <v>38393</v>
      </c>
      <c r="D90" s="363">
        <v>15</v>
      </c>
      <c r="E90" s="225">
        <v>53</v>
      </c>
      <c r="F90" s="225">
        <v>63</v>
      </c>
      <c r="G90" s="226">
        <f>SUM(E90:F90)</f>
        <v>116</v>
      </c>
      <c r="H90" s="227">
        <f>SUM(G90-D90)</f>
        <v>101</v>
      </c>
      <c r="I90" s="233">
        <v>48</v>
      </c>
      <c r="J90" s="225">
        <v>54</v>
      </c>
      <c r="K90" s="226">
        <f>SUM(I90:J90)</f>
        <v>102</v>
      </c>
      <c r="L90" s="234">
        <f>+(K90-D90)</f>
        <v>87</v>
      </c>
      <c r="M90" s="365" t="s">
        <v>11</v>
      </c>
      <c r="N90" s="225" t="s">
        <v>11</v>
      </c>
      <c r="O90" s="225" t="s">
        <v>11</v>
      </c>
      <c r="P90" s="234" t="s">
        <v>11</v>
      </c>
      <c r="Q90" s="354" t="s">
        <v>11</v>
      </c>
      <c r="R90" s="237" t="s">
        <v>11</v>
      </c>
    </row>
    <row r="91" spans="1:18" ht="19.5">
      <c r="A91" s="127"/>
      <c r="B91" s="128"/>
      <c r="C91" s="135"/>
      <c r="D91" s="129"/>
      <c r="E91" s="130"/>
      <c r="F91" s="130"/>
      <c r="G91" s="8"/>
      <c r="H91" s="131"/>
      <c r="I91" s="130"/>
      <c r="J91" s="130"/>
      <c r="K91" s="8"/>
      <c r="L91" s="132"/>
      <c r="M91" s="130"/>
      <c r="N91" s="130"/>
      <c r="O91" s="8"/>
      <c r="P91" s="132"/>
      <c r="Q91" s="133"/>
      <c r="R91" s="134"/>
    </row>
    <row r="92" spans="1:18" ht="19.5">
      <c r="A92" s="127"/>
      <c r="B92" s="128"/>
      <c r="C92" s="135"/>
      <c r="D92" s="129"/>
      <c r="E92" s="130"/>
      <c r="F92" s="130"/>
      <c r="G92" s="8"/>
      <c r="H92" s="131"/>
      <c r="I92" s="130"/>
      <c r="J92" s="130"/>
      <c r="K92" s="8"/>
      <c r="L92" s="132"/>
      <c r="M92" s="130"/>
      <c r="N92" s="130"/>
      <c r="O92" s="8"/>
      <c r="P92" s="132"/>
      <c r="Q92" s="133"/>
      <c r="R92" s="134"/>
    </row>
    <row r="93" spans="1:18">
      <c r="B93" s="1"/>
      <c r="C93" s="1"/>
      <c r="D93" s="1"/>
      <c r="E93" s="1"/>
      <c r="F93" s="1"/>
      <c r="G93" s="1"/>
      <c r="H93" s="1"/>
    </row>
    <row r="94" spans="1:18">
      <c r="B94" s="1"/>
      <c r="C94" s="1"/>
      <c r="D94" s="1"/>
      <c r="E94" s="1"/>
      <c r="F94" s="1"/>
      <c r="G94" s="1"/>
      <c r="H94" s="1"/>
    </row>
    <row r="95" spans="1:18">
      <c r="B95" s="1"/>
      <c r="C95" s="1"/>
      <c r="D95" s="1"/>
      <c r="E95" s="1"/>
      <c r="F95" s="1"/>
      <c r="G95" s="1"/>
      <c r="H95" s="1"/>
    </row>
    <row r="96" spans="1:1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  <row r="98" spans="2:8">
      <c r="B98" s="1"/>
      <c r="C98" s="1"/>
      <c r="D98" s="1"/>
      <c r="E98" s="1"/>
      <c r="F98" s="1"/>
      <c r="G98" s="1"/>
      <c r="H98" s="1"/>
    </row>
    <row r="99" spans="2:8">
      <c r="B99" s="1"/>
      <c r="C99" s="1"/>
      <c r="D99" s="1"/>
      <c r="E99" s="1"/>
      <c r="F99" s="1"/>
      <c r="G99" s="1"/>
      <c r="H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10" spans="2:8">
      <c r="B110" s="1"/>
      <c r="C110" s="1"/>
      <c r="D110" s="1"/>
      <c r="E110" s="1"/>
      <c r="F110" s="1"/>
      <c r="G110" s="1"/>
      <c r="H110" s="1"/>
    </row>
    <row r="111" spans="2:8">
      <c r="B111" s="1"/>
      <c r="C111" s="1"/>
      <c r="D111" s="1"/>
      <c r="E111" s="1"/>
      <c r="F111" s="1"/>
      <c r="G111" s="1"/>
      <c r="H111" s="1"/>
    </row>
    <row r="112" spans="2:8">
      <c r="B112" s="1"/>
      <c r="C112" s="1"/>
      <c r="D112" s="1"/>
      <c r="E112" s="1"/>
      <c r="F112" s="1"/>
      <c r="G112" s="1"/>
      <c r="H112" s="1"/>
    </row>
    <row r="113" spans="2:8">
      <c r="B113" s="1"/>
      <c r="C113" s="1"/>
      <c r="D113" s="1"/>
      <c r="E113" s="1"/>
      <c r="F113" s="1"/>
      <c r="G113" s="1"/>
      <c r="H113" s="1"/>
    </row>
    <row r="114" spans="2:8">
      <c r="B114" s="1"/>
      <c r="C114" s="1"/>
      <c r="D114" s="1"/>
      <c r="E114" s="1"/>
      <c r="F114" s="1"/>
      <c r="G114" s="1"/>
      <c r="H114" s="1"/>
    </row>
    <row r="115" spans="2:8">
      <c r="B115" s="1"/>
      <c r="C115" s="1"/>
      <c r="D115" s="1"/>
      <c r="E115" s="1"/>
      <c r="F115" s="1"/>
      <c r="G115" s="1"/>
      <c r="H115" s="1"/>
    </row>
    <row r="116" spans="2:8">
      <c r="B116" s="1"/>
      <c r="C116" s="1"/>
      <c r="D116" s="1"/>
      <c r="E116" s="1"/>
      <c r="F116" s="1"/>
      <c r="G116" s="1"/>
      <c r="H116" s="1"/>
    </row>
    <row r="117" spans="2:8">
      <c r="B117" s="1"/>
      <c r="C117" s="1"/>
      <c r="D117" s="1"/>
      <c r="E117" s="1"/>
      <c r="F117" s="1"/>
      <c r="G117" s="1"/>
      <c r="H117" s="1"/>
    </row>
    <row r="118" spans="2:8">
      <c r="B118" s="1"/>
      <c r="C118" s="1"/>
      <c r="D118" s="1"/>
      <c r="E118" s="1"/>
      <c r="F118" s="1"/>
      <c r="G118" s="1"/>
      <c r="H118" s="1"/>
    </row>
    <row r="119" spans="2:8">
      <c r="B119" s="1"/>
      <c r="C119" s="1"/>
      <c r="D119" s="1"/>
      <c r="E119" s="1"/>
      <c r="F119" s="1"/>
      <c r="G119" s="1"/>
      <c r="H119" s="1"/>
    </row>
    <row r="120" spans="2:8">
      <c r="B120" s="1"/>
      <c r="C120" s="1"/>
      <c r="D120" s="1"/>
      <c r="E120" s="1"/>
      <c r="F120" s="1"/>
      <c r="G120" s="1"/>
      <c r="H120" s="1"/>
    </row>
    <row r="121" spans="2:8">
      <c r="B121" s="1"/>
      <c r="C121" s="1"/>
      <c r="D121" s="1"/>
      <c r="E121" s="1"/>
      <c r="F121" s="1"/>
      <c r="G121" s="1"/>
      <c r="H121" s="1"/>
    </row>
    <row r="122" spans="2:8">
      <c r="B122" s="1"/>
      <c r="C122" s="1"/>
      <c r="D122" s="1"/>
      <c r="E122" s="1"/>
      <c r="F122" s="1"/>
      <c r="G122" s="1"/>
      <c r="H122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38" spans="2:8">
      <c r="B138" s="1"/>
      <c r="C138" s="1"/>
      <c r="D138" s="1"/>
      <c r="E138" s="1"/>
      <c r="F138" s="1"/>
      <c r="G138" s="1"/>
      <c r="H138" s="1"/>
    </row>
    <row r="139" spans="2:8">
      <c r="B139" s="1"/>
      <c r="C139" s="1"/>
      <c r="D139" s="1"/>
      <c r="E139" s="1"/>
      <c r="F139" s="1"/>
      <c r="G139" s="1"/>
      <c r="H139" s="1"/>
    </row>
    <row r="140" spans="2:8">
      <c r="B140" s="1"/>
      <c r="C140" s="1"/>
      <c r="D140" s="1"/>
      <c r="E140" s="1"/>
      <c r="F140" s="1"/>
      <c r="G140" s="1"/>
      <c r="H140" s="1"/>
    </row>
    <row r="141" spans="2:8">
      <c r="B141" s="1"/>
      <c r="C141" s="1"/>
      <c r="D141" s="1"/>
      <c r="E141" s="1"/>
      <c r="F141" s="1"/>
      <c r="G141" s="1"/>
      <c r="H141" s="1"/>
    </row>
    <row r="142" spans="2:8">
      <c r="B142" s="1"/>
      <c r="C142" s="1"/>
      <c r="D142" s="1"/>
      <c r="E142" s="1"/>
      <c r="F142" s="1"/>
      <c r="G142" s="1"/>
      <c r="H142" s="1"/>
    </row>
    <row r="143" spans="2:8">
      <c r="B143" s="1"/>
      <c r="C143" s="1"/>
      <c r="D143" s="1"/>
      <c r="E143" s="1"/>
      <c r="F143" s="1"/>
      <c r="G143" s="1"/>
      <c r="H143" s="1"/>
    </row>
    <row r="144" spans="2:8">
      <c r="B144" s="1"/>
      <c r="C144" s="1"/>
      <c r="D144" s="1"/>
      <c r="E144" s="1"/>
      <c r="F144" s="1"/>
      <c r="G144" s="1"/>
      <c r="H144" s="1"/>
    </row>
    <row r="145" spans="2:8">
      <c r="B145" s="1"/>
      <c r="C145" s="1"/>
      <c r="D145" s="1"/>
      <c r="E145" s="1"/>
      <c r="F145" s="1"/>
      <c r="G145" s="1"/>
      <c r="H145" s="1"/>
    </row>
    <row r="146" spans="2:8">
      <c r="B146" s="1"/>
      <c r="C146" s="1"/>
      <c r="D146" s="1"/>
      <c r="E146" s="1"/>
      <c r="F146" s="1"/>
      <c r="G146" s="1"/>
      <c r="H146" s="1"/>
    </row>
    <row r="147" spans="2:8">
      <c r="B147" s="1"/>
      <c r="C147" s="1"/>
      <c r="D147" s="1"/>
      <c r="E147" s="1"/>
      <c r="F147" s="1"/>
      <c r="G147" s="1"/>
      <c r="H147" s="1"/>
    </row>
    <row r="148" spans="2:8">
      <c r="B148" s="1"/>
      <c r="C148" s="1"/>
      <c r="D148" s="1"/>
      <c r="E148" s="1"/>
      <c r="F148" s="1"/>
      <c r="G148" s="1"/>
      <c r="H148" s="1"/>
    </row>
    <row r="149" spans="2:8">
      <c r="B149" s="1"/>
      <c r="C149" s="1"/>
      <c r="D149" s="1"/>
      <c r="E149" s="1"/>
      <c r="F149" s="1"/>
      <c r="G149" s="1"/>
      <c r="H149" s="1"/>
    </row>
    <row r="150" spans="2:8">
      <c r="B150" s="1"/>
      <c r="C150" s="1"/>
      <c r="D150" s="1"/>
      <c r="E150" s="1"/>
      <c r="F150" s="1"/>
      <c r="G150" s="1"/>
      <c r="H150" s="1"/>
    </row>
    <row r="151" spans="2:8">
      <c r="B151" s="1"/>
      <c r="C151" s="1"/>
      <c r="D151" s="1"/>
      <c r="E151" s="1"/>
      <c r="F151" s="1"/>
      <c r="G151" s="1"/>
      <c r="H151" s="1"/>
    </row>
    <row r="152" spans="2:8">
      <c r="B152" s="1"/>
      <c r="C152" s="1"/>
      <c r="D152" s="1"/>
      <c r="E152" s="1"/>
      <c r="F152" s="1"/>
      <c r="G152" s="1"/>
      <c r="H152" s="1"/>
    </row>
    <row r="153" spans="2:8">
      <c r="B153" s="1"/>
      <c r="C153" s="1"/>
      <c r="D153" s="1"/>
      <c r="E153" s="1"/>
      <c r="F153" s="1"/>
      <c r="G153" s="1"/>
      <c r="H153" s="1"/>
    </row>
    <row r="154" spans="2:8">
      <c r="B154" s="1"/>
      <c r="C154" s="1"/>
      <c r="D154" s="1"/>
      <c r="E154" s="1"/>
      <c r="F154" s="1"/>
      <c r="G154" s="1"/>
      <c r="H154" s="1"/>
    </row>
    <row r="155" spans="2:8">
      <c r="B155" s="1"/>
      <c r="C155" s="1"/>
      <c r="D155" s="1"/>
      <c r="E155" s="1"/>
      <c r="F155" s="1"/>
      <c r="G155" s="1"/>
      <c r="H155" s="1"/>
    </row>
    <row r="156" spans="2:8">
      <c r="B156" s="1"/>
      <c r="C156" s="1"/>
      <c r="D156" s="1"/>
      <c r="E156" s="1"/>
      <c r="F156" s="1"/>
      <c r="G156" s="1"/>
      <c r="H156" s="1"/>
    </row>
    <row r="157" spans="2:8">
      <c r="B157" s="1"/>
      <c r="C157" s="1"/>
      <c r="D157" s="1"/>
      <c r="E157" s="1"/>
      <c r="F157" s="1"/>
      <c r="G157" s="1"/>
      <c r="H157" s="1"/>
    </row>
    <row r="158" spans="2:8">
      <c r="B158" s="1"/>
      <c r="C158" s="1"/>
      <c r="D158" s="1"/>
      <c r="E158" s="1"/>
      <c r="F158" s="1"/>
      <c r="G158" s="1"/>
      <c r="H158" s="1"/>
    </row>
    <row r="159" spans="2:8">
      <c r="B159" s="1"/>
      <c r="C159" s="1"/>
      <c r="D159" s="1"/>
      <c r="E159" s="1"/>
      <c r="F159" s="1"/>
      <c r="G159" s="1"/>
      <c r="H159" s="1"/>
    </row>
    <row r="160" spans="2:8">
      <c r="B160" s="1"/>
      <c r="C160" s="1"/>
      <c r="D160" s="1"/>
      <c r="E160" s="1"/>
      <c r="F160" s="1"/>
      <c r="G160" s="1"/>
      <c r="H160" s="1"/>
    </row>
  </sheetData>
  <sortState ref="A11:R68">
    <sortCondition ref="A73:A74"/>
  </sortState>
  <mergeCells count="14">
    <mergeCell ref="A8:R8"/>
    <mergeCell ref="A1:R1"/>
    <mergeCell ref="A2:R2"/>
    <mergeCell ref="A3:R3"/>
    <mergeCell ref="A4:R4"/>
    <mergeCell ref="A5:R5"/>
    <mergeCell ref="A6:R6"/>
    <mergeCell ref="M71:P71"/>
    <mergeCell ref="M9:P9"/>
    <mergeCell ref="E9:H9"/>
    <mergeCell ref="I9:L9"/>
    <mergeCell ref="A70:R70"/>
    <mergeCell ref="E71:H71"/>
    <mergeCell ref="I71:L71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02"/>
  <sheetViews>
    <sheetView zoomScale="85" zoomScaleNormal="85" workbookViewId="0">
      <selection sqref="A1:R1"/>
    </sheetView>
  </sheetViews>
  <sheetFormatPr baseColWidth="10" defaultRowHeight="18.75"/>
  <cols>
    <col min="1" max="1" width="44.28515625" style="1" customWidth="1"/>
    <col min="2" max="2" width="8.140625" style="7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" style="1" bestFit="1" customWidth="1"/>
    <col min="20" max="20" width="11.42578125" style="1" customWidth="1"/>
    <col min="21" max="16384" width="11.42578125" style="1"/>
  </cols>
  <sheetData>
    <row r="1" spans="1:31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31" ht="29.2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31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31" ht="26.25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31" ht="19.5">
      <c r="A5" s="298" t="s">
        <v>251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31">
      <c r="A6" s="299" t="s">
        <v>248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31" ht="20.2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31" ht="20.25" thickBot="1">
      <c r="A8" s="291" t="s">
        <v>246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31" ht="20.25" thickBot="1">
      <c r="B9" s="1"/>
      <c r="C9" s="1"/>
      <c r="D9" s="1"/>
      <c r="E9" s="288" t="s">
        <v>257</v>
      </c>
      <c r="F9" s="289"/>
      <c r="G9" s="289"/>
      <c r="H9" s="290"/>
      <c r="I9" s="285" t="s">
        <v>258</v>
      </c>
      <c r="J9" s="286"/>
      <c r="K9" s="286"/>
      <c r="L9" s="287"/>
      <c r="M9" s="282" t="s">
        <v>259</v>
      </c>
      <c r="N9" s="283"/>
      <c r="O9" s="283"/>
      <c r="P9" s="284"/>
    </row>
    <row r="10" spans="1:31" s="63" customFormat="1" ht="20.25" thickBot="1">
      <c r="A10" s="18" t="s">
        <v>0</v>
      </c>
      <c r="B10" s="68" t="s">
        <v>10</v>
      </c>
      <c r="C10" s="69" t="s">
        <v>36</v>
      </c>
      <c r="D10" s="278" t="s">
        <v>1</v>
      </c>
      <c r="E10" s="71" t="s">
        <v>2</v>
      </c>
      <c r="F10" s="71" t="s">
        <v>3</v>
      </c>
      <c r="G10" s="71" t="s">
        <v>4</v>
      </c>
      <c r="H10" s="71" t="s">
        <v>5</v>
      </c>
      <c r="I10" s="72" t="s">
        <v>2</v>
      </c>
      <c r="J10" s="72" t="s">
        <v>3</v>
      </c>
      <c r="K10" s="72" t="s">
        <v>4</v>
      </c>
      <c r="L10" s="72" t="s">
        <v>5</v>
      </c>
      <c r="M10" s="73" t="s">
        <v>2</v>
      </c>
      <c r="N10" s="73" t="s">
        <v>3</v>
      </c>
      <c r="O10" s="73" t="s">
        <v>4</v>
      </c>
      <c r="P10" s="73" t="s">
        <v>5</v>
      </c>
      <c r="Q10" s="4" t="s">
        <v>16</v>
      </c>
      <c r="R10" s="17" t="s">
        <v>15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>
      <c r="A11" s="242" t="s">
        <v>368</v>
      </c>
      <c r="B11" s="67" t="s">
        <v>74</v>
      </c>
      <c r="C11" s="126">
        <v>39105</v>
      </c>
      <c r="D11" s="66">
        <v>4</v>
      </c>
      <c r="E11" s="20">
        <v>40</v>
      </c>
      <c r="F11" s="20">
        <v>38</v>
      </c>
      <c r="G11" s="21">
        <f>SUM(E11:F11)</f>
        <v>78</v>
      </c>
      <c r="H11" s="22">
        <f>SUM(G11-D11)</f>
        <v>74</v>
      </c>
      <c r="I11" s="23">
        <v>37</v>
      </c>
      <c r="J11" s="20">
        <v>39</v>
      </c>
      <c r="K11" s="21">
        <f>SUM(I11:J11)</f>
        <v>76</v>
      </c>
      <c r="L11" s="24">
        <f>+(K11-D11)</f>
        <v>72</v>
      </c>
      <c r="M11" s="23">
        <v>40</v>
      </c>
      <c r="N11" s="20">
        <v>41</v>
      </c>
      <c r="O11" s="21">
        <f>SUM(M11:N11)</f>
        <v>81</v>
      </c>
      <c r="P11" s="24">
        <f>+(O11-D11)</f>
        <v>77</v>
      </c>
      <c r="Q11" s="25">
        <f>SUM(H11+L11+P11)</f>
        <v>223</v>
      </c>
      <c r="R11" s="355">
        <f>+G11+K11+O11</f>
        <v>235</v>
      </c>
      <c r="S11" s="271" t="s">
        <v>25</v>
      </c>
    </row>
    <row r="12" spans="1:31" ht="20.25" thickBot="1">
      <c r="A12" s="242" t="s">
        <v>365</v>
      </c>
      <c r="B12" s="220" t="s">
        <v>334</v>
      </c>
      <c r="C12" s="126">
        <v>39632</v>
      </c>
      <c r="D12" s="66">
        <v>1</v>
      </c>
      <c r="E12" s="20">
        <v>43</v>
      </c>
      <c r="F12" s="20">
        <v>38</v>
      </c>
      <c r="G12" s="21">
        <f>SUM(E12:F12)</f>
        <v>81</v>
      </c>
      <c r="H12" s="22">
        <f>SUM(G12-D12)</f>
        <v>80</v>
      </c>
      <c r="I12" s="23">
        <v>38</v>
      </c>
      <c r="J12" s="20">
        <v>41</v>
      </c>
      <c r="K12" s="21">
        <f>SUM(I12:J12)</f>
        <v>79</v>
      </c>
      <c r="L12" s="24">
        <f>+(K12-D12)</f>
        <v>78</v>
      </c>
      <c r="M12" s="23">
        <v>37</v>
      </c>
      <c r="N12" s="20">
        <v>40</v>
      </c>
      <c r="O12" s="21">
        <f>SUM(M12:N12)</f>
        <v>77</v>
      </c>
      <c r="P12" s="24">
        <f>+(O12-D12)</f>
        <v>76</v>
      </c>
      <c r="Q12" s="25">
        <f>SUM(H12+L12+P12)</f>
        <v>234</v>
      </c>
      <c r="R12" s="355">
        <f>+G12+K12+O12</f>
        <v>237</v>
      </c>
      <c r="S12" s="271" t="s">
        <v>26</v>
      </c>
    </row>
    <row r="13" spans="1:31" ht="19.5">
      <c r="A13" s="242" t="s">
        <v>362</v>
      </c>
      <c r="B13" s="220" t="s">
        <v>316</v>
      </c>
      <c r="C13" s="126">
        <v>39182</v>
      </c>
      <c r="D13" s="66">
        <v>0</v>
      </c>
      <c r="E13" s="20">
        <v>41</v>
      </c>
      <c r="F13" s="20">
        <v>40</v>
      </c>
      <c r="G13" s="21">
        <f>SUM(E13:F13)</f>
        <v>81</v>
      </c>
      <c r="H13" s="22">
        <f>SUM(G13-D13)</f>
        <v>81</v>
      </c>
      <c r="I13" s="23">
        <v>39</v>
      </c>
      <c r="J13" s="20">
        <v>38</v>
      </c>
      <c r="K13" s="21">
        <f>SUM(I13:J13)</f>
        <v>77</v>
      </c>
      <c r="L13" s="24">
        <f>+(K13-D13)</f>
        <v>77</v>
      </c>
      <c r="M13" s="23">
        <v>42</v>
      </c>
      <c r="N13" s="20">
        <v>38</v>
      </c>
      <c r="O13" s="21">
        <f>SUM(M13:N13)</f>
        <v>80</v>
      </c>
      <c r="P13" s="24">
        <f>+(O13-D13)</f>
        <v>80</v>
      </c>
      <c r="Q13" s="25">
        <f>SUM(H13+L13+P13)</f>
        <v>238</v>
      </c>
      <c r="R13" s="26">
        <f>+G13+K13+O13</f>
        <v>238</v>
      </c>
    </row>
    <row r="14" spans="1:31" ht="19.5">
      <c r="A14" s="242" t="s">
        <v>366</v>
      </c>
      <c r="B14" s="220" t="s">
        <v>367</v>
      </c>
      <c r="C14" s="126">
        <v>39473</v>
      </c>
      <c r="D14" s="66">
        <v>4</v>
      </c>
      <c r="E14" s="20">
        <v>39</v>
      </c>
      <c r="F14" s="20">
        <v>41</v>
      </c>
      <c r="G14" s="21">
        <f>SUM(E14:F14)</f>
        <v>80</v>
      </c>
      <c r="H14" s="22">
        <f>SUM(G14-D14)</f>
        <v>76</v>
      </c>
      <c r="I14" s="23">
        <v>36</v>
      </c>
      <c r="J14" s="20">
        <v>43</v>
      </c>
      <c r="K14" s="21">
        <f>SUM(I14:J14)</f>
        <v>79</v>
      </c>
      <c r="L14" s="24">
        <f>+(K14-D14)</f>
        <v>75</v>
      </c>
      <c r="M14" s="23">
        <v>39</v>
      </c>
      <c r="N14" s="20">
        <v>41</v>
      </c>
      <c r="O14" s="21">
        <f>SUM(M14:N14)</f>
        <v>80</v>
      </c>
      <c r="P14" s="24">
        <f>+(O14-D14)</f>
        <v>76</v>
      </c>
      <c r="Q14" s="25">
        <f>SUM(H14+L14+P14)</f>
        <v>227</v>
      </c>
      <c r="R14" s="26">
        <f>+G14+K14+O14</f>
        <v>239</v>
      </c>
    </row>
    <row r="15" spans="1:31" ht="19.5">
      <c r="A15" s="243" t="s">
        <v>363</v>
      </c>
      <c r="B15" s="220" t="s">
        <v>364</v>
      </c>
      <c r="C15" s="126">
        <v>39234</v>
      </c>
      <c r="D15" s="66">
        <v>1</v>
      </c>
      <c r="E15" s="20">
        <v>42</v>
      </c>
      <c r="F15" s="20">
        <v>40</v>
      </c>
      <c r="G15" s="21">
        <f>SUM(E15:F15)</f>
        <v>82</v>
      </c>
      <c r="H15" s="22">
        <f>SUM(G15-D15)</f>
        <v>81</v>
      </c>
      <c r="I15" s="23">
        <v>41</v>
      </c>
      <c r="J15" s="20">
        <v>39</v>
      </c>
      <c r="K15" s="21">
        <f>SUM(I15:J15)</f>
        <v>80</v>
      </c>
      <c r="L15" s="24">
        <f>+(K15-D15)</f>
        <v>79</v>
      </c>
      <c r="M15" s="23">
        <v>37</v>
      </c>
      <c r="N15" s="20">
        <v>41</v>
      </c>
      <c r="O15" s="21">
        <f>SUM(M15:N15)</f>
        <v>78</v>
      </c>
      <c r="P15" s="24">
        <f>+(O15-D15)</f>
        <v>77</v>
      </c>
      <c r="Q15" s="25">
        <f>SUM(H15+L15+P15)</f>
        <v>237</v>
      </c>
      <c r="R15" s="26">
        <f>+G15+K15+O15</f>
        <v>240</v>
      </c>
    </row>
    <row r="16" spans="1:31" ht="19.5">
      <c r="A16" s="242" t="s">
        <v>174</v>
      </c>
      <c r="B16" s="220" t="s">
        <v>369</v>
      </c>
      <c r="C16" s="126">
        <v>39497</v>
      </c>
      <c r="D16" s="66">
        <v>6</v>
      </c>
      <c r="E16" s="20">
        <v>39</v>
      </c>
      <c r="F16" s="20">
        <v>39</v>
      </c>
      <c r="G16" s="21">
        <f>SUM(E16:F16)</f>
        <v>78</v>
      </c>
      <c r="H16" s="22">
        <f>SUM(G16-D16)</f>
        <v>72</v>
      </c>
      <c r="I16" s="23">
        <v>42</v>
      </c>
      <c r="J16" s="20">
        <v>38</v>
      </c>
      <c r="K16" s="21">
        <f>SUM(I16:J16)</f>
        <v>80</v>
      </c>
      <c r="L16" s="24">
        <f>+(K16-D16)</f>
        <v>74</v>
      </c>
      <c r="M16" s="23">
        <v>43</v>
      </c>
      <c r="N16" s="20">
        <v>42</v>
      </c>
      <c r="O16" s="21">
        <f>SUM(M16:N16)</f>
        <v>85</v>
      </c>
      <c r="P16" s="24">
        <f>+(O16-D16)</f>
        <v>79</v>
      </c>
      <c r="Q16" s="25">
        <f>SUM(H16+L16+P16)</f>
        <v>225</v>
      </c>
      <c r="R16" s="26">
        <f>+G16+K16+O16</f>
        <v>243</v>
      </c>
    </row>
    <row r="17" spans="1:19" ht="19.5">
      <c r="A17" s="65" t="s">
        <v>378</v>
      </c>
      <c r="B17" s="67" t="s">
        <v>281</v>
      </c>
      <c r="C17" s="126">
        <v>40014</v>
      </c>
      <c r="D17" s="66">
        <v>10</v>
      </c>
      <c r="E17" s="20">
        <v>40</v>
      </c>
      <c r="F17" s="20">
        <v>41</v>
      </c>
      <c r="G17" s="21">
        <f>SUM(E17:F17)</f>
        <v>81</v>
      </c>
      <c r="H17" s="22">
        <f>SUM(G17-D17)</f>
        <v>71</v>
      </c>
      <c r="I17" s="23">
        <v>42</v>
      </c>
      <c r="J17" s="20">
        <v>41</v>
      </c>
      <c r="K17" s="21">
        <f>SUM(I17:J17)</f>
        <v>83</v>
      </c>
      <c r="L17" s="24">
        <f>+(K17-D17)</f>
        <v>73</v>
      </c>
      <c r="M17" s="23">
        <v>40</v>
      </c>
      <c r="N17" s="20">
        <v>42</v>
      </c>
      <c r="O17" s="21">
        <f>SUM(M17:N17)</f>
        <v>82</v>
      </c>
      <c r="P17" s="24">
        <f>+(O17-D17)</f>
        <v>72</v>
      </c>
      <c r="Q17" s="25">
        <f>SUM(H17+L17+P17)</f>
        <v>216</v>
      </c>
      <c r="R17" s="26">
        <f>+G17+K17+O17</f>
        <v>246</v>
      </c>
    </row>
    <row r="18" spans="1:19" ht="19.5">
      <c r="A18" s="243" t="s">
        <v>370</v>
      </c>
      <c r="B18" s="220" t="s">
        <v>371</v>
      </c>
      <c r="C18" s="126">
        <v>39258</v>
      </c>
      <c r="D18" s="66">
        <v>7</v>
      </c>
      <c r="E18" s="20">
        <v>40</v>
      </c>
      <c r="F18" s="20">
        <v>42</v>
      </c>
      <c r="G18" s="21">
        <f>SUM(E18:F18)</f>
        <v>82</v>
      </c>
      <c r="H18" s="22">
        <f>SUM(G18-D18)</f>
        <v>75</v>
      </c>
      <c r="I18" s="23">
        <v>37</v>
      </c>
      <c r="J18" s="20">
        <v>42</v>
      </c>
      <c r="K18" s="21">
        <f>SUM(I18:J18)</f>
        <v>79</v>
      </c>
      <c r="L18" s="24">
        <f>+(K18-D18)</f>
        <v>72</v>
      </c>
      <c r="M18" s="23">
        <v>46</v>
      </c>
      <c r="N18" s="20">
        <v>43</v>
      </c>
      <c r="O18" s="21">
        <f>SUM(M18:N18)</f>
        <v>89</v>
      </c>
      <c r="P18" s="24">
        <f>+(O18-D18)</f>
        <v>82</v>
      </c>
      <c r="Q18" s="25">
        <f>SUM(H18+L18+P18)</f>
        <v>229</v>
      </c>
      <c r="R18" s="26">
        <f>+G18+K18+O18</f>
        <v>250</v>
      </c>
    </row>
    <row r="19" spans="1:19" ht="19.5">
      <c r="A19" s="65" t="s">
        <v>383</v>
      </c>
      <c r="B19" s="67" t="s">
        <v>56</v>
      </c>
      <c r="C19" s="126">
        <v>40163</v>
      </c>
      <c r="D19" s="66">
        <v>15</v>
      </c>
      <c r="E19" s="20">
        <v>41</v>
      </c>
      <c r="F19" s="20">
        <v>43</v>
      </c>
      <c r="G19" s="21">
        <f>SUM(E19:F19)</f>
        <v>84</v>
      </c>
      <c r="H19" s="22">
        <f>SUM(G19-D19)</f>
        <v>69</v>
      </c>
      <c r="I19" s="23">
        <v>43</v>
      </c>
      <c r="J19" s="20">
        <v>40</v>
      </c>
      <c r="K19" s="21">
        <f>SUM(I19:J19)</f>
        <v>83</v>
      </c>
      <c r="L19" s="24">
        <f>+(K19-D19)</f>
        <v>68</v>
      </c>
      <c r="M19" s="23">
        <v>41</v>
      </c>
      <c r="N19" s="20">
        <v>43</v>
      </c>
      <c r="O19" s="21">
        <f>SUM(M19:N19)</f>
        <v>84</v>
      </c>
      <c r="P19" s="24">
        <f>+(O19-D19)</f>
        <v>69</v>
      </c>
      <c r="Q19" s="25">
        <f>SUM(H19+L19+P19)</f>
        <v>206</v>
      </c>
      <c r="R19" s="26">
        <f>+G19+K19+O19</f>
        <v>251</v>
      </c>
    </row>
    <row r="20" spans="1:19" ht="20.25" thickBot="1">
      <c r="A20" s="242" t="s">
        <v>172</v>
      </c>
      <c r="B20" s="67" t="s">
        <v>62</v>
      </c>
      <c r="C20" s="126">
        <v>39770</v>
      </c>
      <c r="D20" s="66">
        <v>11</v>
      </c>
      <c r="E20" s="20">
        <v>42</v>
      </c>
      <c r="F20" s="20">
        <v>40</v>
      </c>
      <c r="G20" s="21">
        <f>SUM(E20:F20)</f>
        <v>82</v>
      </c>
      <c r="H20" s="22">
        <f>SUM(G20-D20)</f>
        <v>71</v>
      </c>
      <c r="I20" s="23">
        <v>40</v>
      </c>
      <c r="J20" s="20">
        <v>41</v>
      </c>
      <c r="K20" s="21">
        <f>SUM(I20:J20)</f>
        <v>81</v>
      </c>
      <c r="L20" s="24">
        <f>+(K20-D20)</f>
        <v>70</v>
      </c>
      <c r="M20" s="23">
        <v>45</v>
      </c>
      <c r="N20" s="20">
        <v>44</v>
      </c>
      <c r="O20" s="21">
        <f>SUM(M20:N20)</f>
        <v>89</v>
      </c>
      <c r="P20" s="24">
        <f>+(O20-D20)</f>
        <v>78</v>
      </c>
      <c r="Q20" s="25">
        <f>SUM(H20+L20+P20)</f>
        <v>219</v>
      </c>
      <c r="R20" s="26">
        <f>+G20+K20+O20</f>
        <v>252</v>
      </c>
    </row>
    <row r="21" spans="1:19" ht="20.25" thickBot="1">
      <c r="A21" s="242" t="s">
        <v>213</v>
      </c>
      <c r="B21" s="67" t="s">
        <v>62</v>
      </c>
      <c r="C21" s="126">
        <v>39205</v>
      </c>
      <c r="D21" s="66">
        <v>12</v>
      </c>
      <c r="E21" s="20">
        <v>39</v>
      </c>
      <c r="F21" s="20">
        <v>41</v>
      </c>
      <c r="G21" s="21">
        <f>SUM(E21:F21)</f>
        <v>80</v>
      </c>
      <c r="H21" s="22">
        <f>SUM(G21-D21)</f>
        <v>68</v>
      </c>
      <c r="I21" s="23">
        <v>38</v>
      </c>
      <c r="J21" s="20">
        <v>46</v>
      </c>
      <c r="K21" s="21">
        <f>SUM(I21:J21)</f>
        <v>84</v>
      </c>
      <c r="L21" s="24">
        <f>+(K21-D21)</f>
        <v>72</v>
      </c>
      <c r="M21" s="23">
        <v>44</v>
      </c>
      <c r="N21" s="20">
        <v>46</v>
      </c>
      <c r="O21" s="21">
        <f>SUM(M21:N21)</f>
        <v>90</v>
      </c>
      <c r="P21" s="24">
        <f>+(O21-D21)</f>
        <v>78</v>
      </c>
      <c r="Q21" s="358">
        <f>SUM(H21+L21+P21)</f>
        <v>218</v>
      </c>
      <c r="R21" s="26">
        <f>+G21+K21+O21</f>
        <v>254</v>
      </c>
      <c r="S21" s="271" t="s">
        <v>547</v>
      </c>
    </row>
    <row r="22" spans="1:19" ht="19.5">
      <c r="A22" s="65" t="s">
        <v>374</v>
      </c>
      <c r="B22" s="220" t="s">
        <v>302</v>
      </c>
      <c r="C22" s="126">
        <v>39917</v>
      </c>
      <c r="D22" s="66">
        <v>9</v>
      </c>
      <c r="E22" s="20">
        <v>50</v>
      </c>
      <c r="F22" s="20">
        <v>45</v>
      </c>
      <c r="G22" s="21">
        <f>SUM(E22:F22)</f>
        <v>95</v>
      </c>
      <c r="H22" s="22">
        <f>SUM(G22-D22)</f>
        <v>86</v>
      </c>
      <c r="I22" s="23">
        <v>42</v>
      </c>
      <c r="J22" s="20">
        <v>41</v>
      </c>
      <c r="K22" s="21">
        <f>SUM(I22:J22)</f>
        <v>83</v>
      </c>
      <c r="L22" s="24">
        <f>+(K22-D22)</f>
        <v>74</v>
      </c>
      <c r="M22" s="23">
        <v>42</v>
      </c>
      <c r="N22" s="20">
        <v>43</v>
      </c>
      <c r="O22" s="21">
        <f>SUM(M22:N22)</f>
        <v>85</v>
      </c>
      <c r="P22" s="24">
        <f>+(O22-D22)</f>
        <v>76</v>
      </c>
      <c r="Q22" s="25">
        <f>SUM(H22+L22+P22)</f>
        <v>236</v>
      </c>
      <c r="R22" s="26">
        <f>+G22+K22+O22</f>
        <v>263</v>
      </c>
    </row>
    <row r="23" spans="1:19" ht="19.5">
      <c r="A23" s="242" t="s">
        <v>175</v>
      </c>
      <c r="B23" s="67" t="s">
        <v>54</v>
      </c>
      <c r="C23" s="126">
        <v>39689</v>
      </c>
      <c r="D23" s="66">
        <v>12</v>
      </c>
      <c r="E23" s="20">
        <v>45</v>
      </c>
      <c r="F23" s="20">
        <v>40</v>
      </c>
      <c r="G23" s="21">
        <f>SUM(E23:F23)</f>
        <v>85</v>
      </c>
      <c r="H23" s="22">
        <f>SUM(G23-D23)</f>
        <v>73</v>
      </c>
      <c r="I23" s="23">
        <v>41</v>
      </c>
      <c r="J23" s="20">
        <v>47</v>
      </c>
      <c r="K23" s="21">
        <f>SUM(I23:J23)</f>
        <v>88</v>
      </c>
      <c r="L23" s="24">
        <f>+(K23-D23)</f>
        <v>76</v>
      </c>
      <c r="M23" s="23">
        <v>44</v>
      </c>
      <c r="N23" s="20">
        <v>48</v>
      </c>
      <c r="O23" s="21">
        <f>SUM(M23:N23)</f>
        <v>92</v>
      </c>
      <c r="P23" s="24">
        <f>+(O23-D23)</f>
        <v>80</v>
      </c>
      <c r="Q23" s="25">
        <f>SUM(H23+L23+P23)</f>
        <v>229</v>
      </c>
      <c r="R23" s="26">
        <f>+G23+K23+O23</f>
        <v>265</v>
      </c>
    </row>
    <row r="24" spans="1:19" ht="19.5">
      <c r="A24" s="242" t="s">
        <v>372</v>
      </c>
      <c r="B24" s="220" t="s">
        <v>373</v>
      </c>
      <c r="C24" s="126">
        <v>39555</v>
      </c>
      <c r="D24" s="66">
        <v>8</v>
      </c>
      <c r="E24" s="20">
        <v>46</v>
      </c>
      <c r="F24" s="20">
        <v>40</v>
      </c>
      <c r="G24" s="21">
        <f>SUM(E24:F24)</f>
        <v>86</v>
      </c>
      <c r="H24" s="22">
        <f>SUM(G24-D24)</f>
        <v>78</v>
      </c>
      <c r="I24" s="23">
        <v>43</v>
      </c>
      <c r="J24" s="20">
        <v>46</v>
      </c>
      <c r="K24" s="21">
        <f>SUM(I24:J24)</f>
        <v>89</v>
      </c>
      <c r="L24" s="24">
        <f>+(K24-D24)</f>
        <v>81</v>
      </c>
      <c r="M24" s="23">
        <v>49</v>
      </c>
      <c r="N24" s="20">
        <v>42</v>
      </c>
      <c r="O24" s="21">
        <f>SUM(M24:N24)</f>
        <v>91</v>
      </c>
      <c r="P24" s="24">
        <f>+(O24-D24)</f>
        <v>83</v>
      </c>
      <c r="Q24" s="25">
        <f>SUM(H24+L24+P24)</f>
        <v>242</v>
      </c>
      <c r="R24" s="26">
        <f>+G24+K24+O24</f>
        <v>266</v>
      </c>
    </row>
    <row r="25" spans="1:19" ht="19.5">
      <c r="A25" s="242" t="s">
        <v>375</v>
      </c>
      <c r="B25" s="220" t="s">
        <v>268</v>
      </c>
      <c r="C25" s="126">
        <v>39456</v>
      </c>
      <c r="D25" s="66">
        <v>9</v>
      </c>
      <c r="E25" s="20">
        <v>43</v>
      </c>
      <c r="F25" s="20">
        <v>45</v>
      </c>
      <c r="G25" s="21">
        <f>SUM(E25:F25)</f>
        <v>88</v>
      </c>
      <c r="H25" s="22">
        <f>SUM(G25-D25)</f>
        <v>79</v>
      </c>
      <c r="I25" s="23">
        <v>42</v>
      </c>
      <c r="J25" s="20">
        <v>43</v>
      </c>
      <c r="K25" s="21">
        <f>SUM(I25:J25)</f>
        <v>85</v>
      </c>
      <c r="L25" s="24">
        <f>+(K25-D25)</f>
        <v>76</v>
      </c>
      <c r="M25" s="23">
        <v>46</v>
      </c>
      <c r="N25" s="20">
        <v>47</v>
      </c>
      <c r="O25" s="21">
        <f>SUM(M25:N25)</f>
        <v>93</v>
      </c>
      <c r="P25" s="24">
        <f>+(O25-D25)</f>
        <v>84</v>
      </c>
      <c r="Q25" s="25">
        <f>SUM(H25+L25+P25)</f>
        <v>239</v>
      </c>
      <c r="R25" s="26">
        <f>+G25+K25+O25</f>
        <v>266</v>
      </c>
    </row>
    <row r="26" spans="1:19" ht="19.5">
      <c r="A26" s="242" t="s">
        <v>161</v>
      </c>
      <c r="B26" s="67" t="s">
        <v>62</v>
      </c>
      <c r="C26" s="126">
        <v>39638</v>
      </c>
      <c r="D26" s="66">
        <v>15</v>
      </c>
      <c r="E26" s="20">
        <v>42</v>
      </c>
      <c r="F26" s="20">
        <v>47</v>
      </c>
      <c r="G26" s="21">
        <f>SUM(E26:F26)</f>
        <v>89</v>
      </c>
      <c r="H26" s="22">
        <f>SUM(G26-D26)</f>
        <v>74</v>
      </c>
      <c r="I26" s="23">
        <v>45</v>
      </c>
      <c r="J26" s="20">
        <v>45</v>
      </c>
      <c r="K26" s="21">
        <f>SUM(I26:J26)</f>
        <v>90</v>
      </c>
      <c r="L26" s="24">
        <f>+(K26-D26)</f>
        <v>75</v>
      </c>
      <c r="M26" s="23">
        <v>46</v>
      </c>
      <c r="N26" s="20">
        <v>43</v>
      </c>
      <c r="O26" s="21">
        <f>SUM(M26:N26)</f>
        <v>89</v>
      </c>
      <c r="P26" s="24">
        <f>+(O26-D26)</f>
        <v>74</v>
      </c>
      <c r="Q26" s="25">
        <f>SUM(H26+L26+P26)</f>
        <v>223</v>
      </c>
      <c r="R26" s="26">
        <f>+G26+K26+O26</f>
        <v>268</v>
      </c>
    </row>
    <row r="27" spans="1:19" ht="19.5">
      <c r="A27" s="242" t="s">
        <v>380</v>
      </c>
      <c r="B27" s="220" t="s">
        <v>344</v>
      </c>
      <c r="C27" s="126">
        <v>39231</v>
      </c>
      <c r="D27" s="66">
        <v>13</v>
      </c>
      <c r="E27" s="20">
        <v>45</v>
      </c>
      <c r="F27" s="20">
        <v>47</v>
      </c>
      <c r="G27" s="21">
        <f>SUM(E27:F27)</f>
        <v>92</v>
      </c>
      <c r="H27" s="22">
        <f>SUM(G27-D27)</f>
        <v>79</v>
      </c>
      <c r="I27" s="23">
        <v>43</v>
      </c>
      <c r="J27" s="20">
        <v>45</v>
      </c>
      <c r="K27" s="21">
        <f>SUM(I27:J27)</f>
        <v>88</v>
      </c>
      <c r="L27" s="24">
        <f>+(K27-D27)</f>
        <v>75</v>
      </c>
      <c r="M27" s="23">
        <v>47</v>
      </c>
      <c r="N27" s="20">
        <v>42</v>
      </c>
      <c r="O27" s="21">
        <f>SUM(M27:N27)</f>
        <v>89</v>
      </c>
      <c r="P27" s="24">
        <f>+(O27-D27)</f>
        <v>76</v>
      </c>
      <c r="Q27" s="25">
        <f>SUM(H27+L27+P27)</f>
        <v>230</v>
      </c>
      <c r="R27" s="26">
        <f>+G27+K27+O27</f>
        <v>269</v>
      </c>
    </row>
    <row r="28" spans="1:19" ht="19.5">
      <c r="A28" s="65" t="s">
        <v>376</v>
      </c>
      <c r="B28" s="220" t="s">
        <v>377</v>
      </c>
      <c r="C28" s="126">
        <v>40533</v>
      </c>
      <c r="D28" s="66">
        <v>10</v>
      </c>
      <c r="E28" s="20">
        <v>46</v>
      </c>
      <c r="F28" s="20">
        <v>46</v>
      </c>
      <c r="G28" s="21">
        <f>SUM(E28:F28)</f>
        <v>92</v>
      </c>
      <c r="H28" s="22">
        <f>SUM(G28-D28)</f>
        <v>82</v>
      </c>
      <c r="I28" s="23">
        <v>51</v>
      </c>
      <c r="J28" s="20">
        <v>41</v>
      </c>
      <c r="K28" s="21">
        <f>SUM(I28:J28)</f>
        <v>92</v>
      </c>
      <c r="L28" s="24">
        <f>+(K28-D28)</f>
        <v>82</v>
      </c>
      <c r="M28" s="23">
        <v>43</v>
      </c>
      <c r="N28" s="20">
        <v>43</v>
      </c>
      <c r="O28" s="21">
        <f>SUM(M28:N28)</f>
        <v>86</v>
      </c>
      <c r="P28" s="24">
        <f>+(O28-D28)</f>
        <v>76</v>
      </c>
      <c r="Q28" s="25">
        <f>SUM(H28+L28+P28)</f>
        <v>240</v>
      </c>
      <c r="R28" s="26">
        <f>+G28+K28+O28</f>
        <v>270</v>
      </c>
    </row>
    <row r="29" spans="1:19" ht="19.5">
      <c r="A29" s="65" t="s">
        <v>382</v>
      </c>
      <c r="B29" s="67" t="s">
        <v>56</v>
      </c>
      <c r="C29" s="126">
        <v>40007</v>
      </c>
      <c r="D29" s="66">
        <v>15</v>
      </c>
      <c r="E29" s="20">
        <v>45</v>
      </c>
      <c r="F29" s="20">
        <v>43</v>
      </c>
      <c r="G29" s="21">
        <f>SUM(E29:F29)</f>
        <v>88</v>
      </c>
      <c r="H29" s="22">
        <f>SUM(G29-D29)</f>
        <v>73</v>
      </c>
      <c r="I29" s="23">
        <v>46</v>
      </c>
      <c r="J29" s="20">
        <v>48</v>
      </c>
      <c r="K29" s="21">
        <f>SUM(I29:J29)</f>
        <v>94</v>
      </c>
      <c r="L29" s="24">
        <f>+(K29-D29)</f>
        <v>79</v>
      </c>
      <c r="M29" s="23">
        <v>41</v>
      </c>
      <c r="N29" s="20">
        <v>47</v>
      </c>
      <c r="O29" s="21">
        <f>SUM(M29:N29)</f>
        <v>88</v>
      </c>
      <c r="P29" s="24">
        <f>+(O29-D29)</f>
        <v>73</v>
      </c>
      <c r="Q29" s="25">
        <f>SUM(H29+L29+P29)</f>
        <v>225</v>
      </c>
      <c r="R29" s="26">
        <f>+G29+K29+O29</f>
        <v>270</v>
      </c>
    </row>
    <row r="30" spans="1:19" ht="19.5">
      <c r="A30" s="242" t="s">
        <v>381</v>
      </c>
      <c r="B30" s="67" t="s">
        <v>68</v>
      </c>
      <c r="C30" s="126">
        <v>39791</v>
      </c>
      <c r="D30" s="66">
        <v>14</v>
      </c>
      <c r="E30" s="20">
        <v>47</v>
      </c>
      <c r="F30" s="20">
        <v>43</v>
      </c>
      <c r="G30" s="21">
        <f>SUM(E30:F30)</f>
        <v>90</v>
      </c>
      <c r="H30" s="22">
        <f>SUM(G30-D30)</f>
        <v>76</v>
      </c>
      <c r="I30" s="23">
        <v>45</v>
      </c>
      <c r="J30" s="20">
        <v>45</v>
      </c>
      <c r="K30" s="21">
        <f>SUM(I30:J30)</f>
        <v>90</v>
      </c>
      <c r="L30" s="24">
        <f>+(K30-D30)</f>
        <v>76</v>
      </c>
      <c r="M30" s="23">
        <v>48</v>
      </c>
      <c r="N30" s="20">
        <v>43</v>
      </c>
      <c r="O30" s="21">
        <f>SUM(M30:N30)</f>
        <v>91</v>
      </c>
      <c r="P30" s="24">
        <f>+(O30-D30)</f>
        <v>77</v>
      </c>
      <c r="Q30" s="25">
        <f>SUM(H30+L30+P30)</f>
        <v>229</v>
      </c>
      <c r="R30" s="26">
        <f>+G30+K30+O30</f>
        <v>271</v>
      </c>
    </row>
    <row r="31" spans="1:19" ht="19.5">
      <c r="A31" s="242" t="s">
        <v>384</v>
      </c>
      <c r="B31" s="67" t="s">
        <v>385</v>
      </c>
      <c r="C31" s="126">
        <v>39213</v>
      </c>
      <c r="D31" s="66">
        <v>18</v>
      </c>
      <c r="E31" s="20">
        <v>45</v>
      </c>
      <c r="F31" s="20">
        <v>46</v>
      </c>
      <c r="G31" s="21">
        <f>SUM(E31:F31)</f>
        <v>91</v>
      </c>
      <c r="H31" s="22">
        <f>SUM(G31-D31)</f>
        <v>73</v>
      </c>
      <c r="I31" s="23">
        <v>43</v>
      </c>
      <c r="J31" s="20">
        <v>44</v>
      </c>
      <c r="K31" s="21">
        <f>SUM(I31:J31)</f>
        <v>87</v>
      </c>
      <c r="L31" s="24">
        <f>+(K31-D31)</f>
        <v>69</v>
      </c>
      <c r="M31" s="23">
        <v>47</v>
      </c>
      <c r="N31" s="20">
        <v>48</v>
      </c>
      <c r="O31" s="21">
        <f>SUM(M31:N31)</f>
        <v>95</v>
      </c>
      <c r="P31" s="24">
        <f>+(O31-D31)</f>
        <v>77</v>
      </c>
      <c r="Q31" s="25">
        <f>SUM(H31+L31+P31)</f>
        <v>219</v>
      </c>
      <c r="R31" s="26">
        <f>+G31+K31+O31</f>
        <v>273</v>
      </c>
    </row>
    <row r="32" spans="1:19" ht="19.5">
      <c r="A32" s="65" t="s">
        <v>387</v>
      </c>
      <c r="B32" s="67" t="s">
        <v>54</v>
      </c>
      <c r="C32" s="126">
        <v>39819</v>
      </c>
      <c r="D32" s="66">
        <v>20</v>
      </c>
      <c r="E32" s="20">
        <v>50</v>
      </c>
      <c r="F32" s="20">
        <v>48</v>
      </c>
      <c r="G32" s="21">
        <f>SUM(E32:F32)</f>
        <v>98</v>
      </c>
      <c r="H32" s="22">
        <f>SUM(G32-D32)</f>
        <v>78</v>
      </c>
      <c r="I32" s="23">
        <v>41</v>
      </c>
      <c r="J32" s="20">
        <v>44</v>
      </c>
      <c r="K32" s="21">
        <f>SUM(I32:J32)</f>
        <v>85</v>
      </c>
      <c r="L32" s="24">
        <f>+(K32-D32)</f>
        <v>65</v>
      </c>
      <c r="M32" s="23">
        <v>46</v>
      </c>
      <c r="N32" s="20">
        <v>47</v>
      </c>
      <c r="O32" s="21">
        <f>SUM(M32:N32)</f>
        <v>93</v>
      </c>
      <c r="P32" s="24">
        <f>+(O32-D32)</f>
        <v>73</v>
      </c>
      <c r="Q32" s="25">
        <f>SUM(H32+L32+P32)</f>
        <v>216</v>
      </c>
      <c r="R32" s="26">
        <f>+G32+K32+O32</f>
        <v>276</v>
      </c>
    </row>
    <row r="33" spans="1:19" ht="19.5">
      <c r="A33" s="65" t="s">
        <v>152</v>
      </c>
      <c r="B33" s="67" t="s">
        <v>68</v>
      </c>
      <c r="C33" s="126">
        <v>39867</v>
      </c>
      <c r="D33" s="66">
        <v>18</v>
      </c>
      <c r="E33" s="20">
        <v>49</v>
      </c>
      <c r="F33" s="20">
        <v>46</v>
      </c>
      <c r="G33" s="21">
        <f>SUM(E33:F33)</f>
        <v>95</v>
      </c>
      <c r="H33" s="22">
        <f>SUM(G33-D33)</f>
        <v>77</v>
      </c>
      <c r="I33" s="23">
        <v>45</v>
      </c>
      <c r="J33" s="20">
        <v>46</v>
      </c>
      <c r="K33" s="21">
        <f>SUM(I33:J33)</f>
        <v>91</v>
      </c>
      <c r="L33" s="24">
        <f>+(K33-D33)</f>
        <v>73</v>
      </c>
      <c r="M33" s="23">
        <v>47</v>
      </c>
      <c r="N33" s="20">
        <v>47</v>
      </c>
      <c r="O33" s="21">
        <f>SUM(M33:N33)</f>
        <v>94</v>
      </c>
      <c r="P33" s="24">
        <f>+(O33-D33)</f>
        <v>76</v>
      </c>
      <c r="Q33" s="25">
        <f>SUM(H33+L33+P33)</f>
        <v>226</v>
      </c>
      <c r="R33" s="26">
        <f>+G33+K33+O33</f>
        <v>280</v>
      </c>
    </row>
    <row r="34" spans="1:19" ht="19.5">
      <c r="A34" s="65" t="s">
        <v>393</v>
      </c>
      <c r="B34" s="67" t="s">
        <v>56</v>
      </c>
      <c r="C34" s="126">
        <v>40437</v>
      </c>
      <c r="D34" s="66">
        <v>23</v>
      </c>
      <c r="E34" s="20">
        <v>42</v>
      </c>
      <c r="F34" s="20">
        <v>48</v>
      </c>
      <c r="G34" s="21">
        <f>SUM(E34:F34)</f>
        <v>90</v>
      </c>
      <c r="H34" s="22">
        <f>SUM(G34-D34)</f>
        <v>67</v>
      </c>
      <c r="I34" s="23">
        <v>48</v>
      </c>
      <c r="J34" s="20">
        <v>46</v>
      </c>
      <c r="K34" s="21">
        <f>SUM(I34:J34)</f>
        <v>94</v>
      </c>
      <c r="L34" s="24">
        <f>+(K34-D34)</f>
        <v>71</v>
      </c>
      <c r="M34" s="23">
        <v>45</v>
      </c>
      <c r="N34" s="20">
        <v>51</v>
      </c>
      <c r="O34" s="21">
        <f>SUM(M34:N34)</f>
        <v>96</v>
      </c>
      <c r="P34" s="24">
        <f>+(O34-D34)</f>
        <v>73</v>
      </c>
      <c r="Q34" s="25">
        <f>SUM(H34+L34+P34)</f>
        <v>211</v>
      </c>
      <c r="R34" s="26">
        <f>+G34+K34+O34</f>
        <v>280</v>
      </c>
    </row>
    <row r="35" spans="1:19" ht="19.5">
      <c r="A35" s="65" t="s">
        <v>392</v>
      </c>
      <c r="B35" s="67" t="s">
        <v>56</v>
      </c>
      <c r="C35" s="126">
        <v>40413</v>
      </c>
      <c r="D35" s="66">
        <v>22</v>
      </c>
      <c r="E35" s="20">
        <v>45</v>
      </c>
      <c r="F35" s="20">
        <v>46</v>
      </c>
      <c r="G35" s="21">
        <f>SUM(E35:F35)</f>
        <v>91</v>
      </c>
      <c r="H35" s="22">
        <f>SUM(G35-D35)</f>
        <v>69</v>
      </c>
      <c r="I35" s="23">
        <v>49</v>
      </c>
      <c r="J35" s="20">
        <v>44</v>
      </c>
      <c r="K35" s="21">
        <f>SUM(I35:J35)</f>
        <v>93</v>
      </c>
      <c r="L35" s="24">
        <f>+(K35-D35)</f>
        <v>71</v>
      </c>
      <c r="M35" s="23">
        <v>48</v>
      </c>
      <c r="N35" s="20">
        <v>50</v>
      </c>
      <c r="O35" s="21">
        <f>SUM(M35:N35)</f>
        <v>98</v>
      </c>
      <c r="P35" s="24">
        <f>+(O35-D35)</f>
        <v>76</v>
      </c>
      <c r="Q35" s="25">
        <f>SUM(H35+L35+P35)</f>
        <v>216</v>
      </c>
      <c r="R35" s="26">
        <f>+G35+K35+O35</f>
        <v>282</v>
      </c>
    </row>
    <row r="36" spans="1:19" ht="19.5">
      <c r="A36" s="242" t="s">
        <v>151</v>
      </c>
      <c r="B36" s="67" t="s">
        <v>68</v>
      </c>
      <c r="C36" s="126">
        <v>39469</v>
      </c>
      <c r="D36" s="66">
        <v>10</v>
      </c>
      <c r="E36" s="20">
        <v>42</v>
      </c>
      <c r="F36" s="20">
        <v>51</v>
      </c>
      <c r="G36" s="21">
        <f>SUM(E36:F36)</f>
        <v>93</v>
      </c>
      <c r="H36" s="22">
        <f>SUM(G36-D36)</f>
        <v>83</v>
      </c>
      <c r="I36" s="23">
        <v>50</v>
      </c>
      <c r="J36" s="20">
        <v>39</v>
      </c>
      <c r="K36" s="21">
        <f>SUM(I36:J36)</f>
        <v>89</v>
      </c>
      <c r="L36" s="24">
        <f>+(K36-D36)</f>
        <v>79</v>
      </c>
      <c r="M36" s="23">
        <v>49</v>
      </c>
      <c r="N36" s="20">
        <v>53</v>
      </c>
      <c r="O36" s="21">
        <f>SUM(M36:N36)</f>
        <v>102</v>
      </c>
      <c r="P36" s="24">
        <f>+(O36-D36)</f>
        <v>92</v>
      </c>
      <c r="Q36" s="25">
        <f>SUM(H36+L36+P36)</f>
        <v>254</v>
      </c>
      <c r="R36" s="26">
        <f>+G36+K36+O36</f>
        <v>284</v>
      </c>
    </row>
    <row r="37" spans="1:19" ht="19.5">
      <c r="A37" s="242" t="s">
        <v>388</v>
      </c>
      <c r="B37" s="67" t="s">
        <v>54</v>
      </c>
      <c r="C37" s="126">
        <v>39183</v>
      </c>
      <c r="D37" s="66">
        <v>20</v>
      </c>
      <c r="E37" s="20">
        <v>48</v>
      </c>
      <c r="F37" s="20">
        <v>45</v>
      </c>
      <c r="G37" s="21">
        <f>SUM(E37:F37)</f>
        <v>93</v>
      </c>
      <c r="H37" s="22">
        <f>SUM(G37-D37)</f>
        <v>73</v>
      </c>
      <c r="I37" s="23">
        <v>47</v>
      </c>
      <c r="J37" s="20">
        <v>47</v>
      </c>
      <c r="K37" s="21">
        <f>SUM(I37:J37)</f>
        <v>94</v>
      </c>
      <c r="L37" s="24">
        <f>+(K37-D37)</f>
        <v>74</v>
      </c>
      <c r="M37" s="23">
        <v>53</v>
      </c>
      <c r="N37" s="20">
        <v>49</v>
      </c>
      <c r="O37" s="21">
        <f>SUM(M37:N37)</f>
        <v>102</v>
      </c>
      <c r="P37" s="24">
        <f>+(O37-D37)</f>
        <v>82</v>
      </c>
      <c r="Q37" s="25">
        <f>SUM(H37+L37+P37)</f>
        <v>229</v>
      </c>
      <c r="R37" s="26">
        <f>+G37+K37+O37</f>
        <v>289</v>
      </c>
    </row>
    <row r="38" spans="1:19" ht="19.5">
      <c r="A38" s="65" t="s">
        <v>396</v>
      </c>
      <c r="B38" s="67" t="s">
        <v>385</v>
      </c>
      <c r="C38" s="126">
        <v>40373</v>
      </c>
      <c r="D38" s="66">
        <v>34</v>
      </c>
      <c r="E38" s="20">
        <v>52</v>
      </c>
      <c r="F38" s="20">
        <v>52</v>
      </c>
      <c r="G38" s="21">
        <f>SUM(E38:F38)</f>
        <v>104</v>
      </c>
      <c r="H38" s="22">
        <f>SUM(G38-D38)</f>
        <v>70</v>
      </c>
      <c r="I38" s="23">
        <v>50</v>
      </c>
      <c r="J38" s="20">
        <v>55</v>
      </c>
      <c r="K38" s="21">
        <f>SUM(I38:J38)</f>
        <v>105</v>
      </c>
      <c r="L38" s="24">
        <f>+(K38-D38)</f>
        <v>71</v>
      </c>
      <c r="M38" s="23">
        <v>48</v>
      </c>
      <c r="N38" s="20">
        <v>49</v>
      </c>
      <c r="O38" s="21">
        <f>SUM(M38:N38)</f>
        <v>97</v>
      </c>
      <c r="P38" s="24">
        <f>+(O38-D38)</f>
        <v>63</v>
      </c>
      <c r="Q38" s="25">
        <f>SUM(H38+L38+P38)</f>
        <v>204</v>
      </c>
      <c r="R38" s="26">
        <f>+G38+K38+O38</f>
        <v>306</v>
      </c>
    </row>
    <row r="39" spans="1:19" ht="19.5">
      <c r="A39" s="65" t="s">
        <v>397</v>
      </c>
      <c r="B39" s="220" t="s">
        <v>316</v>
      </c>
      <c r="C39" s="126">
        <v>40521</v>
      </c>
      <c r="D39" s="66">
        <v>38</v>
      </c>
      <c r="E39" s="20">
        <v>52</v>
      </c>
      <c r="F39" s="20">
        <v>52</v>
      </c>
      <c r="G39" s="21">
        <f>SUM(E39:F39)</f>
        <v>104</v>
      </c>
      <c r="H39" s="22">
        <f>SUM(G39-D39)</f>
        <v>66</v>
      </c>
      <c r="I39" s="23">
        <v>50</v>
      </c>
      <c r="J39" s="20">
        <v>50</v>
      </c>
      <c r="K39" s="21">
        <f>SUM(I39:J39)</f>
        <v>100</v>
      </c>
      <c r="L39" s="24">
        <f>+(K39-D39)</f>
        <v>62</v>
      </c>
      <c r="M39" s="23">
        <v>56</v>
      </c>
      <c r="N39" s="20">
        <v>50</v>
      </c>
      <c r="O39" s="21">
        <f>SUM(M39:N39)</f>
        <v>106</v>
      </c>
      <c r="P39" s="24">
        <f>+(O39-D39)</f>
        <v>68</v>
      </c>
      <c r="Q39" s="25">
        <f>SUM(H39+L39+P39)</f>
        <v>196</v>
      </c>
      <c r="R39" s="26">
        <f>+G39+K39+O39</f>
        <v>310</v>
      </c>
    </row>
    <row r="40" spans="1:19" ht="20.25" thickBot="1">
      <c r="A40" s="65" t="s">
        <v>394</v>
      </c>
      <c r="B40" s="67" t="s">
        <v>385</v>
      </c>
      <c r="C40" s="126">
        <v>40532</v>
      </c>
      <c r="D40" s="66">
        <v>30</v>
      </c>
      <c r="E40" s="20">
        <v>56</v>
      </c>
      <c r="F40" s="20">
        <v>50</v>
      </c>
      <c r="G40" s="21">
        <f>SUM(E40:F40)</f>
        <v>106</v>
      </c>
      <c r="H40" s="22">
        <f>SUM(G40-D40)</f>
        <v>76</v>
      </c>
      <c r="I40" s="23">
        <v>50</v>
      </c>
      <c r="J40" s="20">
        <v>47</v>
      </c>
      <c r="K40" s="21">
        <f>SUM(I40:J40)</f>
        <v>97</v>
      </c>
      <c r="L40" s="24">
        <f>+(K40-D40)</f>
        <v>67</v>
      </c>
      <c r="M40" s="23">
        <v>55</v>
      </c>
      <c r="N40" s="20">
        <v>52</v>
      </c>
      <c r="O40" s="21">
        <f>SUM(M40:N40)</f>
        <v>107</v>
      </c>
      <c r="P40" s="24">
        <f>+(O40-D40)</f>
        <v>77</v>
      </c>
      <c r="Q40" s="25">
        <f>SUM(H40+L40+P40)</f>
        <v>220</v>
      </c>
      <c r="R40" s="26">
        <f>+G40+K40+O40</f>
        <v>310</v>
      </c>
    </row>
    <row r="41" spans="1:19" ht="20.25" thickBot="1">
      <c r="A41" s="242" t="s">
        <v>158</v>
      </c>
      <c r="B41" s="67" t="s">
        <v>62</v>
      </c>
      <c r="C41" s="126">
        <v>39785</v>
      </c>
      <c r="D41" s="66">
        <v>33</v>
      </c>
      <c r="E41" s="20">
        <v>50</v>
      </c>
      <c r="F41" s="20">
        <v>52</v>
      </c>
      <c r="G41" s="21">
        <f>SUM(E41:F41)</f>
        <v>102</v>
      </c>
      <c r="H41" s="22">
        <f>SUM(G41-D41)</f>
        <v>69</v>
      </c>
      <c r="I41" s="23">
        <v>54</v>
      </c>
      <c r="J41" s="20">
        <v>52</v>
      </c>
      <c r="K41" s="21">
        <f>SUM(I41:J41)</f>
        <v>106</v>
      </c>
      <c r="L41" s="24">
        <f>+(K41-D41)</f>
        <v>73</v>
      </c>
      <c r="M41" s="23">
        <v>52</v>
      </c>
      <c r="N41" s="20">
        <v>51</v>
      </c>
      <c r="O41" s="21">
        <f>SUM(M41:N41)</f>
        <v>103</v>
      </c>
      <c r="P41" s="24">
        <f>+(O41-D41)</f>
        <v>70</v>
      </c>
      <c r="Q41" s="358">
        <f>SUM(H41+L41+P41)</f>
        <v>212</v>
      </c>
      <c r="R41" s="26">
        <f>+G41+K41+O41</f>
        <v>311</v>
      </c>
      <c r="S41" s="271" t="s">
        <v>544</v>
      </c>
    </row>
    <row r="42" spans="1:19" ht="19.5">
      <c r="A42" s="65" t="s">
        <v>395</v>
      </c>
      <c r="B42" s="220" t="s">
        <v>342</v>
      </c>
      <c r="C42" s="126">
        <v>40704</v>
      </c>
      <c r="D42" s="66">
        <v>32</v>
      </c>
      <c r="E42" s="20">
        <v>48</v>
      </c>
      <c r="F42" s="20">
        <v>56</v>
      </c>
      <c r="G42" s="21">
        <f>SUM(E42:F42)</f>
        <v>104</v>
      </c>
      <c r="H42" s="22">
        <f>SUM(G42-D42)</f>
        <v>72</v>
      </c>
      <c r="I42" s="23">
        <v>58</v>
      </c>
      <c r="J42" s="20">
        <v>50</v>
      </c>
      <c r="K42" s="21">
        <f>SUM(I42:J42)</f>
        <v>108</v>
      </c>
      <c r="L42" s="24">
        <f>+(K42-D42)</f>
        <v>76</v>
      </c>
      <c r="M42" s="23">
        <v>56</v>
      </c>
      <c r="N42" s="20">
        <v>59</v>
      </c>
      <c r="O42" s="21">
        <f>SUM(M42:N42)</f>
        <v>115</v>
      </c>
      <c r="P42" s="24">
        <f>+(O42-D42)</f>
        <v>83</v>
      </c>
      <c r="Q42" s="25">
        <f>SUM(H42+L42+P42)</f>
        <v>231</v>
      </c>
      <c r="R42" s="26">
        <f>+G42+K42+O42</f>
        <v>327</v>
      </c>
    </row>
    <row r="43" spans="1:19" ht="19.5">
      <c r="A43" s="242" t="s">
        <v>398</v>
      </c>
      <c r="B43" s="67" t="s">
        <v>399</v>
      </c>
      <c r="C43" s="126">
        <v>39777</v>
      </c>
      <c r="D43" s="66">
        <v>39</v>
      </c>
      <c r="E43" s="20">
        <v>54</v>
      </c>
      <c r="F43" s="20">
        <v>58</v>
      </c>
      <c r="G43" s="21">
        <f>SUM(E43:F43)</f>
        <v>112</v>
      </c>
      <c r="H43" s="22">
        <f>SUM(G43-D43)</f>
        <v>73</v>
      </c>
      <c r="I43" s="23">
        <v>56</v>
      </c>
      <c r="J43" s="20">
        <v>58</v>
      </c>
      <c r="K43" s="21">
        <f>SUM(I43:J43)</f>
        <v>114</v>
      </c>
      <c r="L43" s="24">
        <f>+(K43-D43)</f>
        <v>75</v>
      </c>
      <c r="M43" s="23">
        <v>61</v>
      </c>
      <c r="N43" s="20">
        <v>50</v>
      </c>
      <c r="O43" s="21">
        <f>SUM(M43:N43)</f>
        <v>111</v>
      </c>
      <c r="P43" s="24">
        <f>+(O43-D43)</f>
        <v>72</v>
      </c>
      <c r="Q43" s="25">
        <f>SUM(H43+L43+P43)</f>
        <v>220</v>
      </c>
      <c r="R43" s="26">
        <f>+G43+K43+O43</f>
        <v>337</v>
      </c>
    </row>
    <row r="44" spans="1:19" ht="19.5">
      <c r="A44" s="242" t="s">
        <v>155</v>
      </c>
      <c r="B44" s="67" t="s">
        <v>62</v>
      </c>
      <c r="C44" s="126">
        <v>39755</v>
      </c>
      <c r="D44" s="66">
        <v>19</v>
      </c>
      <c r="E44" s="20">
        <v>47</v>
      </c>
      <c r="F44" s="20">
        <v>48</v>
      </c>
      <c r="G44" s="21">
        <f>SUM(E44:F44)</f>
        <v>95</v>
      </c>
      <c r="H44" s="22">
        <f>SUM(G44-D44)</f>
        <v>76</v>
      </c>
      <c r="I44" s="23">
        <v>47</v>
      </c>
      <c r="J44" s="20">
        <v>46</v>
      </c>
      <c r="K44" s="21">
        <f>SUM(I44:J44)</f>
        <v>93</v>
      </c>
      <c r="L44" s="24">
        <f>+(K44-D44)</f>
        <v>74</v>
      </c>
      <c r="M44" s="23" t="s">
        <v>11</v>
      </c>
      <c r="N44" s="20" t="s">
        <v>11</v>
      </c>
      <c r="O44" s="20" t="s">
        <v>11</v>
      </c>
      <c r="P44" s="24" t="s">
        <v>11</v>
      </c>
      <c r="Q44" s="25" t="s">
        <v>11</v>
      </c>
      <c r="R44" s="232" t="s">
        <v>11</v>
      </c>
    </row>
    <row r="45" spans="1:19" ht="19.5">
      <c r="A45" s="65" t="s">
        <v>379</v>
      </c>
      <c r="B45" s="220" t="s">
        <v>287</v>
      </c>
      <c r="C45" s="126">
        <v>39827</v>
      </c>
      <c r="D45" s="66">
        <v>12</v>
      </c>
      <c r="E45" s="20">
        <v>50</v>
      </c>
      <c r="F45" s="20">
        <v>45</v>
      </c>
      <c r="G45" s="21">
        <f>SUM(E45:F45)</f>
        <v>95</v>
      </c>
      <c r="H45" s="22">
        <f>SUM(G45-D45)</f>
        <v>83</v>
      </c>
      <c r="I45" s="23">
        <v>48</v>
      </c>
      <c r="J45" s="20">
        <v>45</v>
      </c>
      <c r="K45" s="21">
        <f>SUM(I45:J45)</f>
        <v>93</v>
      </c>
      <c r="L45" s="24">
        <f>+(K45-D45)</f>
        <v>81</v>
      </c>
      <c r="M45" s="23" t="s">
        <v>11</v>
      </c>
      <c r="N45" s="20" t="s">
        <v>11</v>
      </c>
      <c r="O45" s="20" t="s">
        <v>11</v>
      </c>
      <c r="P45" s="24" t="s">
        <v>11</v>
      </c>
      <c r="Q45" s="25" t="s">
        <v>11</v>
      </c>
      <c r="R45" s="232" t="s">
        <v>11</v>
      </c>
    </row>
    <row r="46" spans="1:19" ht="19.5">
      <c r="A46" s="65" t="s">
        <v>390</v>
      </c>
      <c r="B46" s="67" t="s">
        <v>56</v>
      </c>
      <c r="C46" s="126">
        <v>39914</v>
      </c>
      <c r="D46" s="66">
        <v>20</v>
      </c>
      <c r="E46" s="20">
        <v>51</v>
      </c>
      <c r="F46" s="20">
        <v>47</v>
      </c>
      <c r="G46" s="21">
        <f>SUM(E46:F46)</f>
        <v>98</v>
      </c>
      <c r="H46" s="22">
        <f>SUM(G46-D46)</f>
        <v>78</v>
      </c>
      <c r="I46" s="23">
        <v>47</v>
      </c>
      <c r="J46" s="20">
        <v>48</v>
      </c>
      <c r="K46" s="21">
        <f>SUM(I46:J46)</f>
        <v>95</v>
      </c>
      <c r="L46" s="24">
        <f>+(K46-D46)</f>
        <v>75</v>
      </c>
      <c r="M46" s="23" t="s">
        <v>11</v>
      </c>
      <c r="N46" s="20" t="s">
        <v>11</v>
      </c>
      <c r="O46" s="20" t="s">
        <v>11</v>
      </c>
      <c r="P46" s="24" t="s">
        <v>11</v>
      </c>
      <c r="Q46" s="25" t="s">
        <v>11</v>
      </c>
      <c r="R46" s="232" t="s">
        <v>11</v>
      </c>
    </row>
    <row r="47" spans="1:19" ht="19.5">
      <c r="A47" s="242" t="s">
        <v>214</v>
      </c>
      <c r="B47" s="67" t="s">
        <v>56</v>
      </c>
      <c r="C47" s="126">
        <v>39381</v>
      </c>
      <c r="D47" s="66">
        <v>20</v>
      </c>
      <c r="E47" s="20">
        <v>56</v>
      </c>
      <c r="F47" s="20">
        <v>54</v>
      </c>
      <c r="G47" s="21">
        <f>SUM(E47:F47)</f>
        <v>110</v>
      </c>
      <c r="H47" s="22">
        <f>SUM(G47-D47)</f>
        <v>90</v>
      </c>
      <c r="I47" s="23">
        <v>49</v>
      </c>
      <c r="J47" s="20">
        <v>46</v>
      </c>
      <c r="K47" s="21">
        <f>SUM(I47:J47)</f>
        <v>95</v>
      </c>
      <c r="L47" s="24">
        <f>+(K47-D47)</f>
        <v>75</v>
      </c>
      <c r="M47" s="23" t="s">
        <v>11</v>
      </c>
      <c r="N47" s="20" t="s">
        <v>11</v>
      </c>
      <c r="O47" s="20" t="s">
        <v>11</v>
      </c>
      <c r="P47" s="24" t="s">
        <v>11</v>
      </c>
      <c r="Q47" s="25" t="s">
        <v>11</v>
      </c>
      <c r="R47" s="232" t="s">
        <v>11</v>
      </c>
    </row>
    <row r="48" spans="1:19" ht="19.5">
      <c r="A48" s="242" t="s">
        <v>171</v>
      </c>
      <c r="B48" s="67" t="s">
        <v>68</v>
      </c>
      <c r="C48" s="126">
        <v>39699</v>
      </c>
      <c r="D48" s="66">
        <v>14</v>
      </c>
      <c r="E48" s="20">
        <v>50</v>
      </c>
      <c r="F48" s="20">
        <v>45</v>
      </c>
      <c r="G48" s="21">
        <f>SUM(E48:F48)</f>
        <v>95</v>
      </c>
      <c r="H48" s="22">
        <f>SUM(G48-D48)</f>
        <v>81</v>
      </c>
      <c r="I48" s="23">
        <v>51</v>
      </c>
      <c r="J48" s="20">
        <v>45</v>
      </c>
      <c r="K48" s="21">
        <f>SUM(I48:J48)</f>
        <v>96</v>
      </c>
      <c r="L48" s="24">
        <f>+(K48-D48)</f>
        <v>82</v>
      </c>
      <c r="M48" s="23" t="s">
        <v>11</v>
      </c>
      <c r="N48" s="20" t="s">
        <v>11</v>
      </c>
      <c r="O48" s="20" t="s">
        <v>11</v>
      </c>
      <c r="P48" s="24" t="s">
        <v>11</v>
      </c>
      <c r="Q48" s="25" t="s">
        <v>11</v>
      </c>
      <c r="R48" s="232" t="s">
        <v>11</v>
      </c>
    </row>
    <row r="49" spans="1:18" ht="19.5">
      <c r="A49" s="242" t="s">
        <v>389</v>
      </c>
      <c r="B49" s="220" t="s">
        <v>354</v>
      </c>
      <c r="C49" s="126">
        <v>39177</v>
      </c>
      <c r="D49" s="66">
        <v>20</v>
      </c>
      <c r="E49" s="20">
        <v>48</v>
      </c>
      <c r="F49" s="20">
        <v>47</v>
      </c>
      <c r="G49" s="21">
        <f>SUM(E49:F49)</f>
        <v>95</v>
      </c>
      <c r="H49" s="22">
        <f>SUM(G49-D49)</f>
        <v>75</v>
      </c>
      <c r="I49" s="23">
        <v>51</v>
      </c>
      <c r="J49" s="20">
        <v>51</v>
      </c>
      <c r="K49" s="21">
        <f>SUM(I49:J49)</f>
        <v>102</v>
      </c>
      <c r="L49" s="24">
        <f>+(K49-D49)</f>
        <v>82</v>
      </c>
      <c r="M49" s="23" t="s">
        <v>11</v>
      </c>
      <c r="N49" s="20" t="s">
        <v>11</v>
      </c>
      <c r="O49" s="20" t="s">
        <v>11</v>
      </c>
      <c r="P49" s="24" t="s">
        <v>11</v>
      </c>
      <c r="Q49" s="25" t="s">
        <v>11</v>
      </c>
      <c r="R49" s="232" t="s">
        <v>11</v>
      </c>
    </row>
    <row r="50" spans="1:18" ht="19.5">
      <c r="A50" s="65" t="s">
        <v>386</v>
      </c>
      <c r="B50" s="67" t="s">
        <v>54</v>
      </c>
      <c r="C50" s="126">
        <v>39994</v>
      </c>
      <c r="D50" s="66">
        <v>19</v>
      </c>
      <c r="E50" s="20">
        <v>56</v>
      </c>
      <c r="F50" s="20">
        <v>52</v>
      </c>
      <c r="G50" s="21">
        <f>SUM(E50:F50)</f>
        <v>108</v>
      </c>
      <c r="H50" s="22">
        <f>SUM(G50-D50)</f>
        <v>89</v>
      </c>
      <c r="I50" s="23">
        <v>49</v>
      </c>
      <c r="J50" s="20">
        <v>53</v>
      </c>
      <c r="K50" s="21">
        <f>SUM(I50:J50)</f>
        <v>102</v>
      </c>
      <c r="L50" s="24">
        <f>+(K50-D50)</f>
        <v>83</v>
      </c>
      <c r="M50" s="23" t="s">
        <v>11</v>
      </c>
      <c r="N50" s="20" t="s">
        <v>11</v>
      </c>
      <c r="O50" s="20" t="s">
        <v>11</v>
      </c>
      <c r="P50" s="24" t="s">
        <v>11</v>
      </c>
      <c r="Q50" s="25" t="s">
        <v>11</v>
      </c>
      <c r="R50" s="232" t="s">
        <v>11</v>
      </c>
    </row>
    <row r="51" spans="1:18" ht="19.5">
      <c r="A51" s="242" t="s">
        <v>391</v>
      </c>
      <c r="B51" s="67" t="s">
        <v>274</v>
      </c>
      <c r="C51" s="126">
        <v>39762</v>
      </c>
      <c r="D51" s="66">
        <v>22</v>
      </c>
      <c r="E51" s="20">
        <v>49</v>
      </c>
      <c r="F51" s="20">
        <v>47</v>
      </c>
      <c r="G51" s="21">
        <f>SUM(E51:F51)</f>
        <v>96</v>
      </c>
      <c r="H51" s="22">
        <f>SUM(G51-D51)</f>
        <v>74</v>
      </c>
      <c r="I51" s="23">
        <v>55</v>
      </c>
      <c r="J51" s="20">
        <v>49</v>
      </c>
      <c r="K51" s="21">
        <f>SUM(I51:J51)</f>
        <v>104</v>
      </c>
      <c r="L51" s="24">
        <f>+(K51-D51)</f>
        <v>82</v>
      </c>
      <c r="M51" s="23" t="s">
        <v>11</v>
      </c>
      <c r="N51" s="20" t="s">
        <v>11</v>
      </c>
      <c r="O51" s="20" t="s">
        <v>11</v>
      </c>
      <c r="P51" s="24" t="s">
        <v>11</v>
      </c>
      <c r="Q51" s="25" t="s">
        <v>11</v>
      </c>
      <c r="R51" s="232" t="s">
        <v>11</v>
      </c>
    </row>
    <row r="52" spans="1:18" ht="19.5">
      <c r="A52" s="65" t="s">
        <v>181</v>
      </c>
      <c r="B52" s="67" t="s">
        <v>68</v>
      </c>
      <c r="C52" s="126">
        <v>40430</v>
      </c>
      <c r="D52" s="66">
        <v>27</v>
      </c>
      <c r="E52" s="20">
        <v>49</v>
      </c>
      <c r="F52" s="20">
        <v>52</v>
      </c>
      <c r="G52" s="21">
        <f>SUM(E52:F52)</f>
        <v>101</v>
      </c>
      <c r="H52" s="22">
        <f>SUM(G52-D52)</f>
        <v>74</v>
      </c>
      <c r="I52" s="23">
        <v>58</v>
      </c>
      <c r="J52" s="20">
        <v>50</v>
      </c>
      <c r="K52" s="21">
        <f>SUM(I52:J52)</f>
        <v>108</v>
      </c>
      <c r="L52" s="24">
        <f>+(K52-D52)</f>
        <v>81</v>
      </c>
      <c r="M52" s="23" t="s">
        <v>11</v>
      </c>
      <c r="N52" s="20" t="s">
        <v>11</v>
      </c>
      <c r="O52" s="20" t="s">
        <v>11</v>
      </c>
      <c r="P52" s="24" t="s">
        <v>11</v>
      </c>
      <c r="Q52" s="25" t="s">
        <v>11</v>
      </c>
      <c r="R52" s="232" t="s">
        <v>11</v>
      </c>
    </row>
    <row r="53" spans="1:18" ht="19.5">
      <c r="A53" s="65" t="s">
        <v>402</v>
      </c>
      <c r="B53" s="67" t="s">
        <v>385</v>
      </c>
      <c r="C53" s="126">
        <v>40397</v>
      </c>
      <c r="D53" s="66">
        <v>45</v>
      </c>
      <c r="E53" s="20">
        <v>61</v>
      </c>
      <c r="F53" s="20">
        <v>64</v>
      </c>
      <c r="G53" s="21">
        <f>SUM(E53:F53)</f>
        <v>125</v>
      </c>
      <c r="H53" s="22">
        <f>SUM(G53-D53)</f>
        <v>80</v>
      </c>
      <c r="I53" s="23">
        <v>58</v>
      </c>
      <c r="J53" s="20">
        <v>58</v>
      </c>
      <c r="K53" s="21">
        <f>SUM(I53:J53)</f>
        <v>116</v>
      </c>
      <c r="L53" s="24">
        <f>+(K53-D53)</f>
        <v>71</v>
      </c>
      <c r="M53" s="23" t="s">
        <v>11</v>
      </c>
      <c r="N53" s="20" t="s">
        <v>11</v>
      </c>
      <c r="O53" s="20" t="s">
        <v>11</v>
      </c>
      <c r="P53" s="24" t="s">
        <v>11</v>
      </c>
      <c r="Q53" s="25" t="s">
        <v>11</v>
      </c>
      <c r="R53" s="232" t="s">
        <v>11</v>
      </c>
    </row>
    <row r="54" spans="1:18" ht="19.5">
      <c r="A54" s="65" t="s">
        <v>400</v>
      </c>
      <c r="B54" s="67" t="s">
        <v>56</v>
      </c>
      <c r="C54" s="126">
        <v>39913</v>
      </c>
      <c r="D54" s="66">
        <v>40</v>
      </c>
      <c r="E54" s="20">
        <v>52</v>
      </c>
      <c r="F54" s="20">
        <v>61</v>
      </c>
      <c r="G54" s="21">
        <f>SUM(E54:F54)</f>
        <v>113</v>
      </c>
      <c r="H54" s="22">
        <f>SUM(G54-D54)</f>
        <v>73</v>
      </c>
      <c r="I54" s="23">
        <v>58</v>
      </c>
      <c r="J54" s="20">
        <v>69</v>
      </c>
      <c r="K54" s="21">
        <f>SUM(I54:J54)</f>
        <v>127</v>
      </c>
      <c r="L54" s="24">
        <f>+(K54-D54)</f>
        <v>87</v>
      </c>
      <c r="M54" s="23" t="s">
        <v>11</v>
      </c>
      <c r="N54" s="20" t="s">
        <v>11</v>
      </c>
      <c r="O54" s="20" t="s">
        <v>11</v>
      </c>
      <c r="P54" s="24" t="s">
        <v>11</v>
      </c>
      <c r="Q54" s="25" t="s">
        <v>11</v>
      </c>
      <c r="R54" s="232" t="s">
        <v>11</v>
      </c>
    </row>
    <row r="55" spans="1:18" ht="20.25" thickBot="1">
      <c r="A55" s="352" t="s">
        <v>401</v>
      </c>
      <c r="B55" s="222" t="s">
        <v>74</v>
      </c>
      <c r="C55" s="223">
        <v>39225</v>
      </c>
      <c r="D55" s="224">
        <v>44</v>
      </c>
      <c r="E55" s="225">
        <v>74</v>
      </c>
      <c r="F55" s="225">
        <v>74</v>
      </c>
      <c r="G55" s="226">
        <f>SUM(E55:F55)</f>
        <v>148</v>
      </c>
      <c r="H55" s="227">
        <f>SUM(G55-D55)</f>
        <v>104</v>
      </c>
      <c r="I55" s="233">
        <v>63</v>
      </c>
      <c r="J55" s="225">
        <v>70</v>
      </c>
      <c r="K55" s="226">
        <f>SUM(I55:J55)</f>
        <v>133</v>
      </c>
      <c r="L55" s="234">
        <f>+(K55-D55)</f>
        <v>89</v>
      </c>
      <c r="M55" s="233" t="s">
        <v>11</v>
      </c>
      <c r="N55" s="225" t="s">
        <v>11</v>
      </c>
      <c r="O55" s="225" t="s">
        <v>11</v>
      </c>
      <c r="P55" s="234" t="s">
        <v>11</v>
      </c>
      <c r="Q55" s="235" t="s">
        <v>11</v>
      </c>
      <c r="R55" s="237" t="s">
        <v>11</v>
      </c>
    </row>
    <row r="56" spans="1:18">
      <c r="B56" s="1"/>
      <c r="C56" s="1"/>
      <c r="D56" s="1"/>
      <c r="E56" s="1"/>
      <c r="F56" s="1"/>
      <c r="G56" s="1"/>
      <c r="H56" s="1"/>
    </row>
    <row r="57" spans="1:18">
      <c r="B57" s="1"/>
      <c r="C57" s="1"/>
      <c r="D57" s="1"/>
      <c r="E57" s="1"/>
      <c r="F57" s="1"/>
      <c r="G57" s="1"/>
      <c r="H57" s="1"/>
    </row>
    <row r="58" spans="1:18">
      <c r="B58" s="1"/>
      <c r="C58" s="1"/>
      <c r="D58" s="1"/>
      <c r="E58" s="1"/>
      <c r="F58" s="1"/>
      <c r="G58" s="1"/>
      <c r="H58" s="1"/>
    </row>
    <row r="59" spans="1:18">
      <c r="B59" s="1"/>
      <c r="C59" s="1"/>
      <c r="D59" s="1"/>
      <c r="E59" s="1"/>
      <c r="F59" s="1"/>
      <c r="G59" s="1"/>
      <c r="H59" s="1"/>
    </row>
    <row r="60" spans="1:18">
      <c r="B60" s="1"/>
      <c r="C60" s="1"/>
      <c r="D60" s="1"/>
      <c r="E60" s="1"/>
      <c r="F60" s="1"/>
      <c r="G60" s="1"/>
      <c r="H60" s="1"/>
    </row>
    <row r="61" spans="1:18">
      <c r="B61" s="1"/>
      <c r="C61" s="1"/>
      <c r="D61" s="1"/>
      <c r="E61" s="1"/>
      <c r="F61" s="1"/>
      <c r="G61" s="1"/>
      <c r="H61" s="1"/>
    </row>
    <row r="62" spans="1:18">
      <c r="B62" s="1"/>
      <c r="C62" s="1"/>
      <c r="D62" s="1"/>
      <c r="E62" s="1"/>
      <c r="F62" s="1"/>
      <c r="G62" s="1"/>
      <c r="H62" s="1"/>
    </row>
    <row r="63" spans="1:18">
      <c r="B63" s="1"/>
      <c r="C63" s="1"/>
      <c r="D63" s="1"/>
      <c r="E63" s="1"/>
      <c r="F63" s="1"/>
      <c r="G63" s="1"/>
      <c r="H63" s="1"/>
    </row>
    <row r="64" spans="1:18" ht="23.25">
      <c r="A64" s="294" t="s">
        <v>21</v>
      </c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</row>
    <row r="65" spans="1:19" ht="29.25">
      <c r="A65" s="295" t="s">
        <v>241</v>
      </c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</row>
    <row r="66" spans="1:19">
      <c r="A66" s="296" t="s">
        <v>8</v>
      </c>
      <c r="B66" s="296"/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</row>
    <row r="67" spans="1:19" ht="26.25">
      <c r="A67" s="297" t="s">
        <v>12</v>
      </c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</row>
    <row r="68" spans="1:19" ht="19.5">
      <c r="A68" s="298" t="s">
        <v>251</v>
      </c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</row>
    <row r="69" spans="1:19">
      <c r="A69" s="299" t="s">
        <v>248</v>
      </c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</row>
    <row r="70" spans="1:19" ht="20.25" thickBot="1">
      <c r="A70" s="127"/>
      <c r="B70" s="128"/>
      <c r="C70" s="135"/>
      <c r="D70" s="129"/>
      <c r="E70" s="130"/>
      <c r="F70" s="130"/>
      <c r="G70" s="8"/>
      <c r="H70" s="131"/>
      <c r="I70" s="130"/>
      <c r="J70" s="130"/>
      <c r="K70" s="8"/>
      <c r="L70" s="132"/>
      <c r="M70" s="130"/>
      <c r="N70" s="130"/>
      <c r="O70" s="8"/>
      <c r="P70" s="132"/>
      <c r="Q70" s="133"/>
      <c r="R70" s="134"/>
    </row>
    <row r="71" spans="1:19" ht="20.25" thickBot="1">
      <c r="A71" s="291" t="s">
        <v>247</v>
      </c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3"/>
    </row>
    <row r="72" spans="1:19" ht="20.25" thickBot="1">
      <c r="B72" s="1"/>
      <c r="C72" s="1"/>
      <c r="D72" s="1"/>
      <c r="E72" s="288" t="s">
        <v>257</v>
      </c>
      <c r="F72" s="289"/>
      <c r="G72" s="289"/>
      <c r="H72" s="290"/>
      <c r="I72" s="285" t="s">
        <v>258</v>
      </c>
      <c r="J72" s="286"/>
      <c r="K72" s="286"/>
      <c r="L72" s="287"/>
      <c r="M72" s="282" t="s">
        <v>259</v>
      </c>
      <c r="N72" s="283"/>
      <c r="O72" s="283"/>
      <c r="P72" s="284"/>
    </row>
    <row r="73" spans="1:19" ht="20.25" thickBot="1">
      <c r="A73" s="18" t="s">
        <v>6</v>
      </c>
      <c r="B73" s="68" t="s">
        <v>10</v>
      </c>
      <c r="C73" s="69" t="s">
        <v>36</v>
      </c>
      <c r="D73" s="230" t="s">
        <v>1</v>
      </c>
      <c r="E73" s="71" t="s">
        <v>2</v>
      </c>
      <c r="F73" s="71" t="s">
        <v>3</v>
      </c>
      <c r="G73" s="71" t="s">
        <v>4</v>
      </c>
      <c r="H73" s="71" t="s">
        <v>5</v>
      </c>
      <c r="I73" s="72" t="s">
        <v>2</v>
      </c>
      <c r="J73" s="72" t="s">
        <v>3</v>
      </c>
      <c r="K73" s="72" t="s">
        <v>4</v>
      </c>
      <c r="L73" s="72" t="s">
        <v>5</v>
      </c>
      <c r="M73" s="73" t="s">
        <v>2</v>
      </c>
      <c r="N73" s="73" t="s">
        <v>3</v>
      </c>
      <c r="O73" s="73" t="s">
        <v>4</v>
      </c>
      <c r="P73" s="73" t="s">
        <v>5</v>
      </c>
      <c r="Q73" s="4" t="s">
        <v>16</v>
      </c>
      <c r="R73" s="17" t="s">
        <v>15</v>
      </c>
    </row>
    <row r="74" spans="1:19" ht="20.25" thickBot="1">
      <c r="A74" s="65" t="s">
        <v>426</v>
      </c>
      <c r="B74" s="220" t="s">
        <v>369</v>
      </c>
      <c r="C74" s="126">
        <v>39286</v>
      </c>
      <c r="D74" s="66">
        <v>8</v>
      </c>
      <c r="E74" s="20">
        <v>41</v>
      </c>
      <c r="F74" s="20">
        <v>39</v>
      </c>
      <c r="G74" s="21">
        <f>SUM(E74:F74)</f>
        <v>80</v>
      </c>
      <c r="H74" s="22">
        <f>SUM(G74-D74)</f>
        <v>72</v>
      </c>
      <c r="I74" s="23">
        <v>40</v>
      </c>
      <c r="J74" s="20">
        <v>39</v>
      </c>
      <c r="K74" s="21">
        <f>SUM(I74:J74)</f>
        <v>79</v>
      </c>
      <c r="L74" s="24">
        <f>+(K74-D74)</f>
        <v>71</v>
      </c>
      <c r="M74" s="23">
        <v>42</v>
      </c>
      <c r="N74" s="20">
        <v>46</v>
      </c>
      <c r="O74" s="21">
        <f>SUM(M74:N74)</f>
        <v>88</v>
      </c>
      <c r="P74" s="24">
        <f>+(O74-D74)</f>
        <v>80</v>
      </c>
      <c r="Q74" s="25">
        <f>SUM(H74+L74+P74)</f>
        <v>223</v>
      </c>
      <c r="R74" s="355">
        <f>+G74+K74+O74</f>
        <v>247</v>
      </c>
      <c r="S74" s="271" t="s">
        <v>25</v>
      </c>
    </row>
    <row r="75" spans="1:19" ht="20.25" thickBot="1">
      <c r="A75" s="65" t="s">
        <v>427</v>
      </c>
      <c r="B75" s="220" t="s">
        <v>287</v>
      </c>
      <c r="C75" s="126">
        <v>39283</v>
      </c>
      <c r="D75" s="66">
        <v>9</v>
      </c>
      <c r="E75" s="20">
        <v>37</v>
      </c>
      <c r="F75" s="20">
        <v>46</v>
      </c>
      <c r="G75" s="21">
        <f>SUM(E75:F75)</f>
        <v>83</v>
      </c>
      <c r="H75" s="22">
        <f>SUM(G75-D75)</f>
        <v>74</v>
      </c>
      <c r="I75" s="23">
        <v>35</v>
      </c>
      <c r="J75" s="20">
        <v>46</v>
      </c>
      <c r="K75" s="21">
        <f>SUM(I75:J75)</f>
        <v>81</v>
      </c>
      <c r="L75" s="24">
        <f>+(K75-D75)</f>
        <v>72</v>
      </c>
      <c r="M75" s="23">
        <v>43</v>
      </c>
      <c r="N75" s="20">
        <v>41</v>
      </c>
      <c r="O75" s="21">
        <f>SUM(M75:N75)</f>
        <v>84</v>
      </c>
      <c r="P75" s="24">
        <f>+(O75-D75)</f>
        <v>75</v>
      </c>
      <c r="Q75" s="25">
        <f>SUM(H75+L75+P75)</f>
        <v>221</v>
      </c>
      <c r="R75" s="355">
        <f>+G75+K75+O75</f>
        <v>248</v>
      </c>
      <c r="S75" s="271" t="s">
        <v>26</v>
      </c>
    </row>
    <row r="76" spans="1:19" ht="19.5">
      <c r="A76" s="65" t="s">
        <v>428</v>
      </c>
      <c r="B76" s="67" t="s">
        <v>62</v>
      </c>
      <c r="C76" s="126">
        <v>39932</v>
      </c>
      <c r="D76" s="66">
        <v>14</v>
      </c>
      <c r="E76" s="20">
        <v>47</v>
      </c>
      <c r="F76" s="20">
        <v>49</v>
      </c>
      <c r="G76" s="21">
        <f>SUM(E76:F76)</f>
        <v>96</v>
      </c>
      <c r="H76" s="22">
        <f>SUM(G76-D76)</f>
        <v>82</v>
      </c>
      <c r="I76" s="23">
        <v>45</v>
      </c>
      <c r="J76" s="20">
        <v>49</v>
      </c>
      <c r="K76" s="21">
        <f>SUM(I76:J76)</f>
        <v>94</v>
      </c>
      <c r="L76" s="24">
        <f>+(K76-D76)</f>
        <v>80</v>
      </c>
      <c r="M76" s="23">
        <v>44</v>
      </c>
      <c r="N76" s="20">
        <v>44</v>
      </c>
      <c r="O76" s="21">
        <f>SUM(M76:N76)</f>
        <v>88</v>
      </c>
      <c r="P76" s="24">
        <f>+(O76-D76)</f>
        <v>74</v>
      </c>
      <c r="Q76" s="25">
        <f>SUM(H76+L76+P76)</f>
        <v>236</v>
      </c>
      <c r="R76" s="238">
        <f>+G76+K76+O76</f>
        <v>278</v>
      </c>
    </row>
    <row r="77" spans="1:19" ht="19.5">
      <c r="A77" s="65" t="s">
        <v>429</v>
      </c>
      <c r="B77" s="220" t="s">
        <v>330</v>
      </c>
      <c r="C77" s="126">
        <v>39911</v>
      </c>
      <c r="D77" s="66">
        <v>17</v>
      </c>
      <c r="E77" s="20">
        <v>48</v>
      </c>
      <c r="F77" s="20">
        <v>48</v>
      </c>
      <c r="G77" s="21">
        <f>SUM(E77:F77)</f>
        <v>96</v>
      </c>
      <c r="H77" s="22">
        <f>SUM(G77-D77)</f>
        <v>79</v>
      </c>
      <c r="I77" s="23">
        <v>51</v>
      </c>
      <c r="J77" s="20">
        <v>45</v>
      </c>
      <c r="K77" s="21">
        <f>SUM(I77:J77)</f>
        <v>96</v>
      </c>
      <c r="L77" s="24">
        <f>+(K77-D77)</f>
        <v>79</v>
      </c>
      <c r="M77" s="23">
        <v>42</v>
      </c>
      <c r="N77" s="20">
        <v>47</v>
      </c>
      <c r="O77" s="21">
        <f>SUM(M77:N77)</f>
        <v>89</v>
      </c>
      <c r="P77" s="24">
        <f>+(O77-D77)</f>
        <v>72</v>
      </c>
      <c r="Q77" s="25">
        <f>SUM(H77+L77+P77)</f>
        <v>230</v>
      </c>
      <c r="R77" s="238">
        <f>+G77+K77+O77</f>
        <v>281</v>
      </c>
    </row>
    <row r="78" spans="1:19" ht="20.25" thickBot="1">
      <c r="A78" s="65" t="s">
        <v>430</v>
      </c>
      <c r="B78" s="220" t="s">
        <v>54</v>
      </c>
      <c r="C78" s="126">
        <v>40439</v>
      </c>
      <c r="D78" s="66">
        <v>21</v>
      </c>
      <c r="E78" s="20">
        <v>52</v>
      </c>
      <c r="F78" s="20">
        <v>45</v>
      </c>
      <c r="G78" s="21">
        <f>SUM(E78:F78)</f>
        <v>97</v>
      </c>
      <c r="H78" s="22">
        <f>SUM(G78-D78)</f>
        <v>76</v>
      </c>
      <c r="I78" s="23">
        <v>46</v>
      </c>
      <c r="J78" s="20">
        <v>52</v>
      </c>
      <c r="K78" s="21">
        <f>SUM(I78:J78)</f>
        <v>98</v>
      </c>
      <c r="L78" s="24">
        <f>+(K78-D78)</f>
        <v>77</v>
      </c>
      <c r="M78" s="23">
        <v>48</v>
      </c>
      <c r="N78" s="20">
        <v>51</v>
      </c>
      <c r="O78" s="21">
        <f>SUM(M78:N78)</f>
        <v>99</v>
      </c>
      <c r="P78" s="24">
        <f>+(O78-D78)</f>
        <v>78</v>
      </c>
      <c r="Q78" s="25">
        <f>SUM(H78+L78+P78)</f>
        <v>231</v>
      </c>
      <c r="R78" s="238">
        <f>+G78+K78+O78</f>
        <v>294</v>
      </c>
    </row>
    <row r="79" spans="1:19" ht="20.25" thickBot="1">
      <c r="A79" s="65" t="s">
        <v>222</v>
      </c>
      <c r="B79" s="220" t="s">
        <v>54</v>
      </c>
      <c r="C79" s="126">
        <v>39177</v>
      </c>
      <c r="D79" s="66">
        <v>29</v>
      </c>
      <c r="E79" s="20">
        <v>51</v>
      </c>
      <c r="F79" s="20">
        <v>46</v>
      </c>
      <c r="G79" s="21">
        <f>SUM(E79:F79)</f>
        <v>97</v>
      </c>
      <c r="H79" s="22">
        <f>SUM(G79-D79)</f>
        <v>68</v>
      </c>
      <c r="I79" s="23">
        <v>55</v>
      </c>
      <c r="J79" s="20">
        <v>47</v>
      </c>
      <c r="K79" s="21">
        <f>SUM(I79:J79)</f>
        <v>102</v>
      </c>
      <c r="L79" s="24">
        <f>+(K79-D79)</f>
        <v>73</v>
      </c>
      <c r="M79" s="23">
        <v>49</v>
      </c>
      <c r="N79" s="20">
        <v>48</v>
      </c>
      <c r="O79" s="21">
        <f>SUM(M79:N79)</f>
        <v>97</v>
      </c>
      <c r="P79" s="24">
        <f>+(O79-D79)</f>
        <v>68</v>
      </c>
      <c r="Q79" s="358">
        <f>SUM(H79+L79+P79)</f>
        <v>209</v>
      </c>
      <c r="R79" s="238">
        <f>+G79+K79+O79</f>
        <v>296</v>
      </c>
      <c r="S79" s="271" t="s">
        <v>544</v>
      </c>
    </row>
    <row r="80" spans="1:19" ht="19.5">
      <c r="A80" s="65" t="s">
        <v>433</v>
      </c>
      <c r="B80" s="220" t="s">
        <v>434</v>
      </c>
      <c r="C80" s="126">
        <v>40332</v>
      </c>
      <c r="D80" s="66">
        <v>27</v>
      </c>
      <c r="E80" s="20">
        <v>51</v>
      </c>
      <c r="F80" s="20">
        <v>49</v>
      </c>
      <c r="G80" s="21">
        <f>SUM(E80:F80)</f>
        <v>100</v>
      </c>
      <c r="H80" s="22">
        <f>SUM(G80-D80)</f>
        <v>73</v>
      </c>
      <c r="I80" s="23">
        <v>47</v>
      </c>
      <c r="J80" s="20">
        <v>52</v>
      </c>
      <c r="K80" s="21">
        <f>SUM(I80:J80)</f>
        <v>99</v>
      </c>
      <c r="L80" s="24">
        <f>+(K80-D80)</f>
        <v>72</v>
      </c>
      <c r="M80" s="23">
        <v>46</v>
      </c>
      <c r="N80" s="20">
        <v>52</v>
      </c>
      <c r="O80" s="21">
        <f>SUM(M80:N80)</f>
        <v>98</v>
      </c>
      <c r="P80" s="24">
        <f>+(O80-D80)</f>
        <v>71</v>
      </c>
      <c r="Q80" s="25">
        <f>SUM(H80+L80+P80)</f>
        <v>216</v>
      </c>
      <c r="R80" s="238">
        <f>+G80+K80+O80</f>
        <v>297</v>
      </c>
    </row>
    <row r="81" spans="1:19" ht="19.5">
      <c r="A81" s="65" t="s">
        <v>179</v>
      </c>
      <c r="B81" s="67" t="s">
        <v>274</v>
      </c>
      <c r="C81" s="126">
        <v>39869</v>
      </c>
      <c r="D81" s="66">
        <v>27</v>
      </c>
      <c r="E81" s="20">
        <v>53</v>
      </c>
      <c r="F81" s="20">
        <v>47</v>
      </c>
      <c r="G81" s="21">
        <f>SUM(E81:F81)</f>
        <v>100</v>
      </c>
      <c r="H81" s="22">
        <f>SUM(G81-D81)</f>
        <v>73</v>
      </c>
      <c r="I81" s="23">
        <v>53</v>
      </c>
      <c r="J81" s="20">
        <v>53</v>
      </c>
      <c r="K81" s="21">
        <f>SUM(I81:J81)</f>
        <v>106</v>
      </c>
      <c r="L81" s="24">
        <f>+(K81-D81)</f>
        <v>79</v>
      </c>
      <c r="M81" s="23">
        <v>54</v>
      </c>
      <c r="N81" s="20">
        <v>49</v>
      </c>
      <c r="O81" s="21">
        <f>SUM(M81:N81)</f>
        <v>103</v>
      </c>
      <c r="P81" s="24">
        <f>+(O81-D81)</f>
        <v>76</v>
      </c>
      <c r="Q81" s="25">
        <f>SUM(H81+L81+P81)</f>
        <v>228</v>
      </c>
      <c r="R81" s="238">
        <f>+G81+K81+O81</f>
        <v>309</v>
      </c>
    </row>
    <row r="82" spans="1:19" ht="20.25" thickBot="1">
      <c r="A82" s="65" t="s">
        <v>431</v>
      </c>
      <c r="B82" s="67" t="s">
        <v>54</v>
      </c>
      <c r="C82" s="126">
        <v>39142</v>
      </c>
      <c r="D82" s="66">
        <v>26</v>
      </c>
      <c r="E82" s="20">
        <v>54</v>
      </c>
      <c r="F82" s="20">
        <v>51</v>
      </c>
      <c r="G82" s="21">
        <f>SUM(E82:F82)</f>
        <v>105</v>
      </c>
      <c r="H82" s="22">
        <f>SUM(G82-D82)</f>
        <v>79</v>
      </c>
      <c r="I82" s="23">
        <v>45</v>
      </c>
      <c r="J82" s="20">
        <v>58</v>
      </c>
      <c r="K82" s="21">
        <f>SUM(I82:J82)</f>
        <v>103</v>
      </c>
      <c r="L82" s="24">
        <f>+(K82-D82)</f>
        <v>77</v>
      </c>
      <c r="M82" s="23">
        <v>51</v>
      </c>
      <c r="N82" s="20">
        <v>51</v>
      </c>
      <c r="O82" s="21">
        <f>SUM(M82:N82)</f>
        <v>102</v>
      </c>
      <c r="P82" s="24">
        <f>+(O82-D82)</f>
        <v>76</v>
      </c>
      <c r="Q82" s="25">
        <f>SUM(H82+L82+P82)</f>
        <v>232</v>
      </c>
      <c r="R82" s="238">
        <f>+G82+K82+O82</f>
        <v>310</v>
      </c>
    </row>
    <row r="83" spans="1:19" ht="20.25" thickBot="1">
      <c r="A83" s="65" t="s">
        <v>230</v>
      </c>
      <c r="B83" s="67" t="s">
        <v>62</v>
      </c>
      <c r="C83" s="126">
        <v>39358</v>
      </c>
      <c r="D83" s="66">
        <v>36</v>
      </c>
      <c r="E83" s="20">
        <v>55</v>
      </c>
      <c r="F83" s="20">
        <v>57</v>
      </c>
      <c r="G83" s="21">
        <f>SUM(E83:F83)</f>
        <v>112</v>
      </c>
      <c r="H83" s="22">
        <f>SUM(G83-D83)</f>
        <v>76</v>
      </c>
      <c r="I83" s="23">
        <v>46</v>
      </c>
      <c r="J83" s="20">
        <v>55</v>
      </c>
      <c r="K83" s="21">
        <f>SUM(I83:J83)</f>
        <v>101</v>
      </c>
      <c r="L83" s="24">
        <f>+(K83-D83)</f>
        <v>65</v>
      </c>
      <c r="M83" s="23">
        <v>51</v>
      </c>
      <c r="N83" s="20">
        <v>56</v>
      </c>
      <c r="O83" s="21">
        <f>SUM(M83:N83)</f>
        <v>107</v>
      </c>
      <c r="P83" s="24">
        <f>+(O83-D83)</f>
        <v>71</v>
      </c>
      <c r="Q83" s="358">
        <f>SUM(H83+L83+P83)</f>
        <v>212</v>
      </c>
      <c r="R83" s="238">
        <f>+G83+K83+O83</f>
        <v>320</v>
      </c>
      <c r="S83" s="271" t="s">
        <v>547</v>
      </c>
    </row>
    <row r="84" spans="1:19" ht="19.5">
      <c r="A84" s="65" t="s">
        <v>435</v>
      </c>
      <c r="B84" s="67" t="s">
        <v>74</v>
      </c>
      <c r="C84" s="126">
        <v>39930</v>
      </c>
      <c r="D84" s="66">
        <v>33</v>
      </c>
      <c r="E84" s="20">
        <v>50</v>
      </c>
      <c r="F84" s="20">
        <v>52</v>
      </c>
      <c r="G84" s="21">
        <f>SUM(E84:F84)</f>
        <v>102</v>
      </c>
      <c r="H84" s="22">
        <f>SUM(G84-D84)</f>
        <v>69</v>
      </c>
      <c r="I84" s="23">
        <v>52</v>
      </c>
      <c r="J84" s="20">
        <v>57</v>
      </c>
      <c r="K84" s="21">
        <f>SUM(I84:J84)</f>
        <v>109</v>
      </c>
      <c r="L84" s="24">
        <f>+(K84-D84)</f>
        <v>76</v>
      </c>
      <c r="M84" s="23">
        <v>56</v>
      </c>
      <c r="N84" s="20">
        <v>57</v>
      </c>
      <c r="O84" s="21">
        <f>SUM(M84:N84)</f>
        <v>113</v>
      </c>
      <c r="P84" s="24">
        <f>+(O84-D84)</f>
        <v>80</v>
      </c>
      <c r="Q84" s="25">
        <f>SUM(H84+L84+P84)</f>
        <v>225</v>
      </c>
      <c r="R84" s="238">
        <f>+G84+K84+O84</f>
        <v>324</v>
      </c>
    </row>
    <row r="85" spans="1:19" ht="19.5">
      <c r="A85" s="65" t="s">
        <v>436</v>
      </c>
      <c r="B85" s="67" t="s">
        <v>62</v>
      </c>
      <c r="C85" s="126">
        <v>39425</v>
      </c>
      <c r="D85" s="66">
        <v>46</v>
      </c>
      <c r="E85" s="20">
        <v>64</v>
      </c>
      <c r="F85" s="20">
        <v>67</v>
      </c>
      <c r="G85" s="21">
        <f>SUM(E85:F85)</f>
        <v>131</v>
      </c>
      <c r="H85" s="22">
        <f>SUM(G85-D85)</f>
        <v>85</v>
      </c>
      <c r="I85" s="23">
        <v>59</v>
      </c>
      <c r="J85" s="20">
        <v>58</v>
      </c>
      <c r="K85" s="21">
        <f>SUM(I85:J85)</f>
        <v>117</v>
      </c>
      <c r="L85" s="24">
        <f>+(K85-D85)</f>
        <v>71</v>
      </c>
      <c r="M85" s="23" t="s">
        <v>11</v>
      </c>
      <c r="N85" s="20" t="s">
        <v>11</v>
      </c>
      <c r="O85" s="20" t="s">
        <v>11</v>
      </c>
      <c r="P85" s="24" t="s">
        <v>11</v>
      </c>
      <c r="Q85" s="25" t="s">
        <v>11</v>
      </c>
      <c r="R85" s="359" t="s">
        <v>11</v>
      </c>
    </row>
    <row r="86" spans="1:19" ht="19.5">
      <c r="A86" s="65" t="s">
        <v>432</v>
      </c>
      <c r="B86" s="67" t="s">
        <v>385</v>
      </c>
      <c r="C86" s="126">
        <v>39750</v>
      </c>
      <c r="D86" s="66">
        <v>26</v>
      </c>
      <c r="E86" s="20">
        <v>63</v>
      </c>
      <c r="F86" s="20">
        <v>65</v>
      </c>
      <c r="G86" s="21">
        <f>SUM(E86:F86)</f>
        <v>128</v>
      </c>
      <c r="H86" s="22">
        <f>SUM(G86-D86)</f>
        <v>102</v>
      </c>
      <c r="I86" s="23">
        <v>67</v>
      </c>
      <c r="J86" s="20">
        <v>59</v>
      </c>
      <c r="K86" s="21">
        <f>SUM(I86:J86)</f>
        <v>126</v>
      </c>
      <c r="L86" s="24">
        <f>+(K86-D86)</f>
        <v>100</v>
      </c>
      <c r="M86" s="23" t="s">
        <v>11</v>
      </c>
      <c r="N86" s="20" t="s">
        <v>11</v>
      </c>
      <c r="O86" s="20" t="s">
        <v>11</v>
      </c>
      <c r="P86" s="24" t="s">
        <v>11</v>
      </c>
      <c r="Q86" s="25" t="s">
        <v>11</v>
      </c>
      <c r="R86" s="359" t="s">
        <v>11</v>
      </c>
    </row>
    <row r="87" spans="1:19" ht="20.25" thickBot="1">
      <c r="A87" s="221" t="s">
        <v>178</v>
      </c>
      <c r="B87" s="222" t="s">
        <v>274</v>
      </c>
      <c r="C87" s="223">
        <v>39591</v>
      </c>
      <c r="D87" s="224">
        <v>23</v>
      </c>
      <c r="E87" s="226" t="s">
        <v>438</v>
      </c>
      <c r="F87" s="226" t="s">
        <v>437</v>
      </c>
      <c r="G87" s="225" t="s">
        <v>11</v>
      </c>
      <c r="H87" s="234" t="s">
        <v>11</v>
      </c>
      <c r="I87" s="233" t="s">
        <v>11</v>
      </c>
      <c r="J87" s="225" t="s">
        <v>11</v>
      </c>
      <c r="K87" s="225" t="s">
        <v>11</v>
      </c>
      <c r="L87" s="234" t="s">
        <v>11</v>
      </c>
      <c r="M87" s="233" t="s">
        <v>11</v>
      </c>
      <c r="N87" s="225" t="s">
        <v>11</v>
      </c>
      <c r="O87" s="225" t="s">
        <v>11</v>
      </c>
      <c r="P87" s="234" t="s">
        <v>11</v>
      </c>
      <c r="Q87" s="235" t="s">
        <v>11</v>
      </c>
      <c r="R87" s="239" t="s">
        <v>11</v>
      </c>
    </row>
    <row r="88" spans="1:19">
      <c r="B88" s="1"/>
      <c r="C88" s="1"/>
    </row>
    <row r="89" spans="1:19">
      <c r="B89" s="1"/>
      <c r="C89" s="1"/>
    </row>
    <row r="90" spans="1:19">
      <c r="B90" s="1"/>
      <c r="C90" s="1"/>
    </row>
    <row r="91" spans="1:19">
      <c r="B91" s="1"/>
      <c r="C91" s="1"/>
    </row>
    <row r="92" spans="1:19">
      <c r="B92" s="1"/>
      <c r="C92" s="1"/>
    </row>
    <row r="93" spans="1:19">
      <c r="B93" s="1"/>
      <c r="C93" s="1"/>
    </row>
    <row r="94" spans="1:19">
      <c r="B94" s="1"/>
      <c r="C94" s="1"/>
    </row>
    <row r="95" spans="1:19">
      <c r="B95" s="1"/>
      <c r="C95" s="1"/>
    </row>
    <row r="96" spans="1:19">
      <c r="B96" s="1"/>
      <c r="C96" s="1"/>
    </row>
    <row r="97" spans="2:8">
      <c r="B97" s="1"/>
      <c r="C97" s="1"/>
    </row>
    <row r="98" spans="2:8">
      <c r="B98" s="1"/>
      <c r="C98" s="1"/>
    </row>
    <row r="99" spans="2:8">
      <c r="B99" s="1"/>
      <c r="C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10" spans="2:8">
      <c r="B110" s="1"/>
      <c r="C110" s="1"/>
      <c r="D110" s="1"/>
      <c r="E110" s="1"/>
      <c r="F110" s="1"/>
      <c r="G110" s="1"/>
      <c r="H110" s="1"/>
    </row>
    <row r="111" spans="2:8">
      <c r="B111" s="1"/>
      <c r="C111" s="1"/>
      <c r="D111" s="1"/>
      <c r="E111" s="1"/>
      <c r="F111" s="1"/>
      <c r="G111" s="1"/>
      <c r="H111" s="1"/>
    </row>
    <row r="112" spans="2:8">
      <c r="B112" s="1"/>
      <c r="C112" s="1"/>
      <c r="D112" s="1"/>
      <c r="E112" s="1"/>
      <c r="F112" s="1"/>
      <c r="G112" s="1"/>
      <c r="H112" s="1"/>
    </row>
    <row r="113" spans="2:8">
      <c r="B113" s="1"/>
      <c r="C113" s="1"/>
      <c r="D113" s="1"/>
      <c r="E113" s="1"/>
      <c r="F113" s="1"/>
      <c r="G113" s="1"/>
      <c r="H113" s="1"/>
    </row>
    <row r="114" spans="2:8">
      <c r="B114" s="1"/>
      <c r="C114" s="1"/>
      <c r="D114" s="1"/>
      <c r="E114" s="1"/>
      <c r="F114" s="1"/>
      <c r="G114" s="1"/>
      <c r="H114" s="1"/>
    </row>
    <row r="115" spans="2:8">
      <c r="B115" s="1"/>
      <c r="C115" s="1"/>
      <c r="D115" s="1"/>
      <c r="E115" s="1"/>
      <c r="F115" s="1"/>
      <c r="G115" s="1"/>
      <c r="H115" s="1"/>
    </row>
    <row r="116" spans="2:8">
      <c r="B116" s="1"/>
      <c r="C116" s="1"/>
      <c r="D116" s="1"/>
      <c r="E116" s="1"/>
      <c r="F116" s="1"/>
      <c r="G116" s="1"/>
      <c r="H116" s="1"/>
    </row>
    <row r="117" spans="2:8">
      <c r="B117" s="1"/>
      <c r="C117" s="1"/>
      <c r="D117" s="1"/>
      <c r="E117" s="1"/>
      <c r="F117" s="1"/>
      <c r="G117" s="1"/>
      <c r="H117" s="1"/>
    </row>
    <row r="118" spans="2:8">
      <c r="B118" s="1"/>
      <c r="C118" s="1"/>
      <c r="D118" s="1"/>
      <c r="E118" s="1"/>
      <c r="F118" s="1"/>
      <c r="G118" s="1"/>
      <c r="H118" s="1"/>
    </row>
    <row r="119" spans="2:8">
      <c r="B119" s="1"/>
      <c r="C119" s="1"/>
      <c r="D119" s="1"/>
      <c r="E119" s="1"/>
      <c r="F119" s="1"/>
      <c r="G119" s="1"/>
      <c r="H119" s="1"/>
    </row>
    <row r="120" spans="2:8">
      <c r="B120" s="1"/>
      <c r="C120" s="1"/>
      <c r="D120" s="1"/>
      <c r="E120" s="1"/>
      <c r="F120" s="1"/>
      <c r="G120" s="1"/>
      <c r="H120" s="1"/>
    </row>
    <row r="121" spans="2:8">
      <c r="B121" s="1"/>
      <c r="C121" s="1"/>
      <c r="D121" s="1"/>
      <c r="E121" s="1"/>
      <c r="F121" s="1"/>
      <c r="G121" s="1"/>
      <c r="H121" s="1"/>
    </row>
    <row r="122" spans="2:8">
      <c r="B122" s="1"/>
      <c r="C122" s="1"/>
      <c r="D122" s="1"/>
      <c r="E122" s="1"/>
      <c r="F122" s="1"/>
      <c r="G122" s="1"/>
      <c r="H122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25" spans="2:8">
      <c r="B125" s="1"/>
      <c r="C125" s="1"/>
      <c r="D125" s="1"/>
      <c r="E125" s="1"/>
      <c r="F125" s="1"/>
      <c r="G125" s="1"/>
      <c r="H125" s="1"/>
    </row>
    <row r="126" spans="2:8">
      <c r="B126" s="1"/>
      <c r="C126" s="1"/>
      <c r="D126" s="1"/>
      <c r="E126" s="1"/>
      <c r="F126" s="1"/>
      <c r="G126" s="1"/>
      <c r="H126" s="1"/>
    </row>
    <row r="127" spans="2:8">
      <c r="B127" s="1"/>
      <c r="C127" s="1"/>
      <c r="D127" s="1"/>
      <c r="E127" s="1"/>
      <c r="F127" s="1"/>
      <c r="G127" s="1"/>
      <c r="H127" s="1"/>
    </row>
    <row r="128" spans="2:8">
      <c r="B128" s="1"/>
      <c r="C128" s="1"/>
      <c r="D128" s="1"/>
      <c r="E128" s="1"/>
      <c r="F128" s="1"/>
      <c r="G128" s="1"/>
      <c r="H128" s="1"/>
    </row>
    <row r="129" spans="2:8">
      <c r="B129" s="1"/>
      <c r="C129" s="1"/>
      <c r="D129" s="1"/>
      <c r="E129" s="1"/>
      <c r="F129" s="1"/>
      <c r="G129" s="1"/>
      <c r="H129" s="1"/>
    </row>
    <row r="130" spans="2:8">
      <c r="B130" s="1"/>
      <c r="C130" s="1"/>
      <c r="D130" s="1"/>
      <c r="E130" s="1"/>
      <c r="F130" s="1"/>
      <c r="G130" s="1"/>
      <c r="H130" s="1"/>
    </row>
    <row r="131" spans="2:8">
      <c r="B131" s="1"/>
      <c r="C131" s="1"/>
      <c r="D131" s="1"/>
      <c r="E131" s="1"/>
      <c r="F131" s="1"/>
      <c r="G131" s="1"/>
      <c r="H131" s="1"/>
    </row>
    <row r="132" spans="2:8">
      <c r="B132" s="1"/>
      <c r="C132" s="1"/>
      <c r="D132" s="1"/>
      <c r="E132" s="1"/>
      <c r="F132" s="1"/>
      <c r="G132" s="1"/>
      <c r="H132" s="1"/>
    </row>
    <row r="133" spans="2:8">
      <c r="B133" s="1"/>
      <c r="C133" s="1"/>
      <c r="D133" s="1"/>
      <c r="E133" s="1"/>
      <c r="F133" s="1"/>
      <c r="G133" s="1"/>
      <c r="H133" s="1"/>
    </row>
    <row r="134" spans="2:8">
      <c r="B134" s="1"/>
      <c r="C134" s="1"/>
      <c r="D134" s="1"/>
      <c r="E134" s="1"/>
      <c r="F134" s="1"/>
      <c r="G134" s="1"/>
      <c r="H134" s="1"/>
    </row>
    <row r="135" spans="2:8">
      <c r="B135" s="1"/>
      <c r="C135" s="1"/>
      <c r="D135" s="1"/>
      <c r="E135" s="1"/>
      <c r="F135" s="1"/>
      <c r="G135" s="1"/>
      <c r="H135" s="1"/>
    </row>
    <row r="136" spans="2:8">
      <c r="B136" s="1"/>
      <c r="C136" s="1"/>
      <c r="D136" s="1"/>
      <c r="E136" s="1"/>
      <c r="F136" s="1"/>
      <c r="G136" s="1"/>
      <c r="H136" s="1"/>
    </row>
    <row r="137" spans="2:8">
      <c r="B137" s="1"/>
      <c r="C137" s="1"/>
      <c r="D137" s="1"/>
      <c r="E137" s="1"/>
      <c r="F137" s="1"/>
      <c r="G137" s="1"/>
      <c r="H137" s="1"/>
    </row>
    <row r="138" spans="2:8">
      <c r="B138" s="1"/>
      <c r="C138" s="1"/>
      <c r="D138" s="1"/>
      <c r="E138" s="1"/>
      <c r="F138" s="1"/>
      <c r="G138" s="1"/>
      <c r="H138" s="1"/>
    </row>
    <row r="139" spans="2:8">
      <c r="B139" s="1"/>
      <c r="C139" s="1"/>
      <c r="D139" s="1"/>
      <c r="E139" s="1"/>
      <c r="F139" s="1"/>
      <c r="G139" s="1"/>
      <c r="H139" s="1"/>
    </row>
    <row r="140" spans="2:8">
      <c r="B140" s="1"/>
      <c r="C140" s="1"/>
      <c r="D140" s="1"/>
      <c r="E140" s="1"/>
      <c r="F140" s="1"/>
      <c r="G140" s="1"/>
      <c r="H140" s="1"/>
    </row>
    <row r="141" spans="2:8">
      <c r="B141" s="1"/>
      <c r="C141" s="1"/>
      <c r="D141" s="1"/>
      <c r="E141" s="1"/>
      <c r="F141" s="1"/>
      <c r="G141" s="1"/>
      <c r="H141" s="1"/>
    </row>
    <row r="142" spans="2:8">
      <c r="B142" s="1"/>
      <c r="C142" s="1"/>
      <c r="D142" s="1"/>
      <c r="E142" s="1"/>
      <c r="F142" s="1"/>
      <c r="G142" s="1"/>
      <c r="H142" s="1"/>
    </row>
    <row r="143" spans="2:8">
      <c r="B143" s="1"/>
      <c r="C143" s="1"/>
      <c r="D143" s="1"/>
      <c r="E143" s="1"/>
      <c r="F143" s="1"/>
      <c r="G143" s="1"/>
      <c r="H143" s="1"/>
    </row>
    <row r="144" spans="2:8">
      <c r="B144" s="1"/>
      <c r="C144" s="1"/>
      <c r="D144" s="1"/>
      <c r="E144" s="1"/>
      <c r="F144" s="1"/>
      <c r="G144" s="1"/>
      <c r="H144" s="1"/>
    </row>
    <row r="145" spans="2:8">
      <c r="B145" s="1"/>
      <c r="C145" s="1"/>
      <c r="D145" s="1"/>
      <c r="E145" s="1"/>
      <c r="F145" s="1"/>
      <c r="G145" s="1"/>
      <c r="H145" s="1"/>
    </row>
    <row r="146" spans="2:8">
      <c r="B146" s="1"/>
      <c r="C146" s="1"/>
      <c r="D146" s="1"/>
      <c r="E146" s="1"/>
      <c r="F146" s="1"/>
      <c r="G146" s="1"/>
      <c r="H146" s="1"/>
    </row>
    <row r="147" spans="2:8">
      <c r="B147" s="1"/>
      <c r="C147" s="1"/>
      <c r="D147" s="1"/>
      <c r="E147" s="1"/>
      <c r="F147" s="1"/>
      <c r="G147" s="1"/>
      <c r="H147" s="1"/>
    </row>
    <row r="148" spans="2:8">
      <c r="B148" s="1"/>
      <c r="C148" s="1"/>
      <c r="D148" s="1"/>
      <c r="E148" s="1"/>
      <c r="F148" s="1"/>
      <c r="G148" s="1"/>
      <c r="H148" s="1"/>
    </row>
    <row r="149" spans="2:8">
      <c r="B149" s="1"/>
      <c r="C149" s="1"/>
      <c r="D149" s="1"/>
      <c r="E149" s="1"/>
      <c r="F149" s="1"/>
      <c r="G149" s="1"/>
      <c r="H149" s="1"/>
    </row>
    <row r="150" spans="2:8">
      <c r="B150" s="1"/>
      <c r="C150" s="1"/>
      <c r="D150" s="1"/>
      <c r="E150" s="1"/>
      <c r="F150" s="1"/>
      <c r="G150" s="1"/>
      <c r="H150" s="1"/>
    </row>
    <row r="151" spans="2:8">
      <c r="B151" s="1"/>
      <c r="C151" s="1"/>
      <c r="D151" s="1"/>
      <c r="E151" s="1"/>
      <c r="F151" s="1"/>
      <c r="G151" s="1"/>
      <c r="H151" s="1"/>
    </row>
    <row r="152" spans="2:8">
      <c r="B152" s="1"/>
      <c r="C152" s="1"/>
      <c r="D152" s="1"/>
      <c r="E152" s="1"/>
      <c r="F152" s="1"/>
      <c r="G152" s="1"/>
      <c r="H152" s="1"/>
    </row>
    <row r="153" spans="2:8">
      <c r="B153" s="1"/>
      <c r="C153" s="1"/>
      <c r="D153" s="1"/>
      <c r="E153" s="1"/>
      <c r="F153" s="1"/>
      <c r="G153" s="1"/>
      <c r="H153" s="1"/>
    </row>
    <row r="154" spans="2:8">
      <c r="B154" s="1"/>
      <c r="C154" s="1"/>
      <c r="D154" s="1"/>
      <c r="E154" s="1"/>
      <c r="F154" s="1"/>
      <c r="G154" s="1"/>
      <c r="H154" s="1"/>
    </row>
    <row r="155" spans="2:8">
      <c r="B155" s="1"/>
      <c r="C155" s="1"/>
      <c r="D155" s="1"/>
      <c r="E155" s="1"/>
      <c r="F155" s="1"/>
      <c r="G155" s="1"/>
      <c r="H155" s="1"/>
    </row>
    <row r="156" spans="2:8">
      <c r="B156" s="1"/>
      <c r="C156" s="1"/>
      <c r="D156" s="1"/>
      <c r="E156" s="1"/>
      <c r="F156" s="1"/>
      <c r="G156" s="1"/>
      <c r="H156" s="1"/>
    </row>
    <row r="157" spans="2:8">
      <c r="B157" s="1"/>
      <c r="C157" s="1"/>
      <c r="D157" s="1"/>
      <c r="E157" s="1"/>
      <c r="F157" s="1"/>
      <c r="G157" s="1"/>
      <c r="H157" s="1"/>
    </row>
    <row r="158" spans="2:8">
      <c r="B158" s="1"/>
      <c r="C158" s="1"/>
      <c r="D158" s="1"/>
      <c r="E158" s="1"/>
      <c r="F158" s="1"/>
      <c r="G158" s="1"/>
      <c r="H158" s="1"/>
    </row>
    <row r="159" spans="2:8">
      <c r="B159" s="1"/>
      <c r="C159" s="1"/>
      <c r="D159" s="1"/>
      <c r="E159" s="1"/>
      <c r="F159" s="1"/>
      <c r="G159" s="1"/>
      <c r="H159" s="1"/>
    </row>
    <row r="160" spans="2:8">
      <c r="B160" s="1"/>
      <c r="C160" s="1"/>
      <c r="D160" s="1"/>
      <c r="E160" s="1"/>
      <c r="F160" s="1"/>
      <c r="G160" s="1"/>
      <c r="H160" s="1"/>
    </row>
    <row r="161" spans="2:8">
      <c r="B161" s="1"/>
      <c r="C161" s="1"/>
      <c r="D161" s="1"/>
      <c r="E161" s="1"/>
      <c r="F161" s="1"/>
      <c r="G161" s="1"/>
      <c r="H161" s="1"/>
    </row>
    <row r="162" spans="2:8">
      <c r="B162" s="1"/>
      <c r="C162" s="1"/>
      <c r="D162" s="1"/>
      <c r="E162" s="1"/>
      <c r="F162" s="1"/>
      <c r="G162" s="1"/>
      <c r="H162" s="1"/>
    </row>
    <row r="163" spans="2:8">
      <c r="B163" s="1"/>
      <c r="C163" s="1"/>
      <c r="D163" s="1"/>
      <c r="E163" s="1"/>
      <c r="F163" s="1"/>
      <c r="G163" s="1"/>
      <c r="H163" s="1"/>
    </row>
    <row r="164" spans="2:8">
      <c r="B164" s="1"/>
      <c r="C164" s="1"/>
      <c r="D164" s="1"/>
      <c r="E164" s="1"/>
      <c r="F164" s="1"/>
      <c r="G164" s="1"/>
      <c r="H164" s="1"/>
    </row>
    <row r="165" spans="2:8">
      <c r="B165" s="1"/>
      <c r="C165" s="1"/>
      <c r="D165" s="1"/>
      <c r="E165" s="1"/>
      <c r="F165" s="1"/>
      <c r="G165" s="1"/>
      <c r="H165" s="1"/>
    </row>
    <row r="166" spans="2:8">
      <c r="B166" s="1"/>
      <c r="C166" s="1"/>
      <c r="D166" s="1"/>
      <c r="E166" s="1"/>
      <c r="F166" s="1"/>
      <c r="G166" s="1"/>
      <c r="H166" s="1"/>
    </row>
    <row r="180" spans="2:8">
      <c r="B180" s="1"/>
      <c r="C180" s="1"/>
      <c r="D180" s="1"/>
      <c r="E180" s="1"/>
      <c r="F180" s="1"/>
      <c r="G180" s="1"/>
      <c r="H180" s="1"/>
    </row>
    <row r="181" spans="2:8">
      <c r="B181" s="1"/>
      <c r="C181" s="1"/>
      <c r="D181" s="1"/>
      <c r="E181" s="1"/>
      <c r="F181" s="1"/>
      <c r="G181" s="1"/>
      <c r="H181" s="1"/>
    </row>
    <row r="182" spans="2:8">
      <c r="B182" s="1"/>
      <c r="C182" s="1"/>
      <c r="D182" s="1"/>
      <c r="E182" s="1"/>
      <c r="F182" s="1"/>
      <c r="G182" s="1"/>
      <c r="H182" s="1"/>
    </row>
    <row r="183" spans="2:8">
      <c r="B183" s="1"/>
      <c r="C183" s="1"/>
      <c r="D183" s="1"/>
      <c r="E183" s="1"/>
      <c r="F183" s="1"/>
      <c r="G183" s="1"/>
      <c r="H183" s="1"/>
    </row>
    <row r="184" spans="2:8">
      <c r="B184" s="1"/>
      <c r="C184" s="1"/>
      <c r="D184" s="1"/>
      <c r="E184" s="1"/>
      <c r="F184" s="1"/>
      <c r="G184" s="1"/>
      <c r="H184" s="1"/>
    </row>
    <row r="185" spans="2:8">
      <c r="B185" s="1"/>
      <c r="C185" s="1"/>
      <c r="D185" s="1"/>
      <c r="E185" s="1"/>
      <c r="F185" s="1"/>
      <c r="G185" s="1"/>
      <c r="H185" s="1"/>
    </row>
    <row r="186" spans="2:8">
      <c r="B186" s="1"/>
      <c r="C186" s="1"/>
      <c r="D186" s="1"/>
      <c r="E186" s="1"/>
      <c r="F186" s="1"/>
      <c r="G186" s="1"/>
      <c r="H186" s="1"/>
    </row>
    <row r="187" spans="2:8">
      <c r="B187" s="1"/>
      <c r="C187" s="1"/>
      <c r="D187" s="1"/>
      <c r="E187" s="1"/>
      <c r="F187" s="1"/>
      <c r="G187" s="1"/>
      <c r="H187" s="1"/>
    </row>
    <row r="188" spans="2:8">
      <c r="B188" s="1"/>
      <c r="C188" s="1"/>
      <c r="D188" s="1"/>
      <c r="E188" s="1"/>
      <c r="F188" s="1"/>
      <c r="G188" s="1"/>
      <c r="H188" s="1"/>
    </row>
    <row r="189" spans="2:8">
      <c r="B189" s="1"/>
      <c r="C189" s="1"/>
      <c r="D189" s="1"/>
      <c r="E189" s="1"/>
      <c r="F189" s="1"/>
      <c r="G189" s="1"/>
      <c r="H189" s="1"/>
    </row>
    <row r="190" spans="2:8">
      <c r="B190" s="1"/>
      <c r="C190" s="1"/>
      <c r="D190" s="1"/>
      <c r="E190" s="1"/>
      <c r="F190" s="1"/>
      <c r="G190" s="1"/>
      <c r="H190" s="1"/>
    </row>
    <row r="191" spans="2:8">
      <c r="B191" s="1"/>
      <c r="C191" s="1"/>
      <c r="D191" s="1"/>
      <c r="E191" s="1"/>
      <c r="F191" s="1"/>
      <c r="G191" s="1"/>
      <c r="H191" s="1"/>
    </row>
    <row r="192" spans="2:8">
      <c r="B192" s="1"/>
      <c r="C192" s="1"/>
      <c r="D192" s="1"/>
      <c r="E192" s="1"/>
      <c r="F192" s="1"/>
      <c r="G192" s="1"/>
      <c r="H192" s="1"/>
    </row>
    <row r="193" spans="2:8">
      <c r="B193" s="1"/>
      <c r="C193" s="1"/>
      <c r="D193" s="1"/>
      <c r="E193" s="1"/>
      <c r="F193" s="1"/>
      <c r="G193" s="1"/>
      <c r="H193" s="1"/>
    </row>
    <row r="194" spans="2:8">
      <c r="B194" s="1"/>
      <c r="C194" s="1"/>
      <c r="D194" s="1"/>
      <c r="E194" s="1"/>
      <c r="F194" s="1"/>
      <c r="G194" s="1"/>
      <c r="H194" s="1"/>
    </row>
    <row r="195" spans="2:8">
      <c r="B195" s="1"/>
      <c r="C195" s="1"/>
      <c r="D195" s="1"/>
      <c r="E195" s="1"/>
      <c r="F195" s="1"/>
      <c r="G195" s="1"/>
      <c r="H195" s="1"/>
    </row>
    <row r="196" spans="2:8">
      <c r="B196" s="1"/>
      <c r="C196" s="1"/>
      <c r="D196" s="1"/>
      <c r="E196" s="1"/>
      <c r="F196" s="1"/>
      <c r="G196" s="1"/>
      <c r="H196" s="1"/>
    </row>
    <row r="197" spans="2:8">
      <c r="B197" s="1"/>
      <c r="C197" s="1"/>
      <c r="D197" s="1"/>
      <c r="E197" s="1"/>
      <c r="F197" s="1"/>
      <c r="G197" s="1"/>
      <c r="H197" s="1"/>
    </row>
    <row r="198" spans="2:8">
      <c r="B198" s="1"/>
      <c r="C198" s="1"/>
      <c r="D198" s="1"/>
      <c r="E198" s="1"/>
      <c r="F198" s="1"/>
      <c r="G198" s="1"/>
      <c r="H198" s="1"/>
    </row>
    <row r="199" spans="2:8">
      <c r="B199" s="1"/>
      <c r="C199" s="1"/>
      <c r="D199" s="1"/>
      <c r="E199" s="1"/>
      <c r="F199" s="1"/>
      <c r="G199" s="1"/>
      <c r="H199" s="1"/>
    </row>
    <row r="200" spans="2:8">
      <c r="B200" s="1"/>
      <c r="C200" s="1"/>
      <c r="D200" s="1"/>
      <c r="E200" s="1"/>
      <c r="F200" s="1"/>
      <c r="G200" s="1"/>
      <c r="H200" s="1"/>
    </row>
    <row r="201" spans="2:8">
      <c r="B201" s="1"/>
      <c r="C201" s="1"/>
      <c r="D201" s="1"/>
      <c r="E201" s="1"/>
      <c r="F201" s="1"/>
      <c r="G201" s="1"/>
      <c r="H201" s="1"/>
    </row>
    <row r="202" spans="2:8">
      <c r="B202" s="1"/>
      <c r="C202" s="1"/>
      <c r="D202" s="1"/>
      <c r="E202" s="1"/>
      <c r="F202" s="1"/>
      <c r="G202" s="1"/>
      <c r="H202" s="1"/>
    </row>
  </sheetData>
  <sortState ref="A74:R87">
    <sortCondition ref="R74:R87"/>
    <sortCondition ref="O74:O87"/>
    <sortCondition ref="K74:K87"/>
    <sortCondition ref="G74:G87"/>
  </sortState>
  <mergeCells count="20">
    <mergeCell ref="A1:R1"/>
    <mergeCell ref="A2:R2"/>
    <mergeCell ref="A3:R3"/>
    <mergeCell ref="A4:R4"/>
    <mergeCell ref="A5:R5"/>
    <mergeCell ref="A69:R69"/>
    <mergeCell ref="E72:H72"/>
    <mergeCell ref="I72:L72"/>
    <mergeCell ref="M72:P72"/>
    <mergeCell ref="A6:R6"/>
    <mergeCell ref="A8:R8"/>
    <mergeCell ref="A71:R71"/>
    <mergeCell ref="E9:H9"/>
    <mergeCell ref="I9:L9"/>
    <mergeCell ref="M9:P9"/>
    <mergeCell ref="A64:R64"/>
    <mergeCell ref="A65:R65"/>
    <mergeCell ref="A66:R66"/>
    <mergeCell ref="A67:R67"/>
    <mergeCell ref="A68:R6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45"/>
  <sheetViews>
    <sheetView zoomScale="85" zoomScaleNormal="85" workbookViewId="0">
      <selection sqref="A1:R1"/>
    </sheetView>
  </sheetViews>
  <sheetFormatPr baseColWidth="10" defaultRowHeight="18.75"/>
  <cols>
    <col min="1" max="1" width="44.28515625" style="1" customWidth="1"/>
    <col min="2" max="2" width="10.140625" style="7" customWidth="1"/>
    <col min="3" max="3" width="12.42578125" style="7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16384" width="11.42578125" style="1"/>
  </cols>
  <sheetData>
    <row r="1" spans="1:31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</row>
    <row r="2" spans="1:31" ht="29.2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31">
      <c r="A3" s="296" t="s">
        <v>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31" ht="26.25">
      <c r="A4" s="297" t="s">
        <v>12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</row>
    <row r="5" spans="1:31" ht="19.5">
      <c r="A5" s="298" t="s">
        <v>251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</row>
    <row r="6" spans="1:31">
      <c r="A6" s="299" t="s">
        <v>248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</row>
    <row r="7" spans="1:31" ht="20.2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31" ht="20.25" thickBot="1">
      <c r="A8" s="291" t="s">
        <v>250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3"/>
    </row>
    <row r="9" spans="1:31" ht="20.25" thickBot="1">
      <c r="B9" s="1"/>
      <c r="C9" s="1"/>
      <c r="D9" s="1"/>
      <c r="E9" s="288" t="s">
        <v>257</v>
      </c>
      <c r="F9" s="289"/>
      <c r="G9" s="289"/>
      <c r="H9" s="290"/>
      <c r="I9" s="285" t="s">
        <v>258</v>
      </c>
      <c r="J9" s="286"/>
      <c r="K9" s="286"/>
      <c r="L9" s="287"/>
      <c r="M9" s="282" t="s">
        <v>259</v>
      </c>
      <c r="N9" s="283"/>
      <c r="O9" s="283"/>
      <c r="P9" s="284"/>
    </row>
    <row r="10" spans="1:31" s="63" customFormat="1" ht="20.25" thickBot="1">
      <c r="A10" s="18" t="s">
        <v>0</v>
      </c>
      <c r="B10" s="68" t="s">
        <v>10</v>
      </c>
      <c r="C10" s="69" t="s">
        <v>36</v>
      </c>
      <c r="D10" s="229" t="s">
        <v>1</v>
      </c>
      <c r="E10" s="71" t="s">
        <v>2</v>
      </c>
      <c r="F10" s="71" t="s">
        <v>3</v>
      </c>
      <c r="G10" s="71" t="s">
        <v>4</v>
      </c>
      <c r="H10" s="71" t="s">
        <v>5</v>
      </c>
      <c r="I10" s="72" t="s">
        <v>2</v>
      </c>
      <c r="J10" s="72" t="s">
        <v>3</v>
      </c>
      <c r="K10" s="72" t="s">
        <v>4</v>
      </c>
      <c r="L10" s="72" t="s">
        <v>5</v>
      </c>
      <c r="M10" s="73" t="s">
        <v>2</v>
      </c>
      <c r="N10" s="73" t="s">
        <v>3</v>
      </c>
      <c r="O10" s="73" t="s">
        <v>4</v>
      </c>
      <c r="P10" s="73" t="s">
        <v>5</v>
      </c>
      <c r="Q10" s="4" t="s">
        <v>16</v>
      </c>
      <c r="R10" s="17" t="s">
        <v>15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>
      <c r="A11" s="65" t="s">
        <v>378</v>
      </c>
      <c r="B11" s="220" t="s">
        <v>281</v>
      </c>
      <c r="C11" s="126">
        <v>40014</v>
      </c>
      <c r="D11" s="66">
        <v>10</v>
      </c>
      <c r="E11" s="20">
        <v>40</v>
      </c>
      <c r="F11" s="20">
        <v>41</v>
      </c>
      <c r="G11" s="21">
        <f>SUM(E11:F11)</f>
        <v>81</v>
      </c>
      <c r="H11" s="22">
        <f>SUM(G11-D11)</f>
        <v>71</v>
      </c>
      <c r="I11" s="23">
        <v>42</v>
      </c>
      <c r="J11" s="20">
        <v>41</v>
      </c>
      <c r="K11" s="21">
        <f>SUM(I11:J11)</f>
        <v>83</v>
      </c>
      <c r="L11" s="24">
        <f>+(K11-D11)</f>
        <v>73</v>
      </c>
      <c r="M11" s="23">
        <v>40</v>
      </c>
      <c r="N11" s="20">
        <v>42</v>
      </c>
      <c r="O11" s="21">
        <f>SUM(M11:N11)</f>
        <v>82</v>
      </c>
      <c r="P11" s="24">
        <f>+(O11-D11)</f>
        <v>72</v>
      </c>
      <c r="Q11" s="353">
        <f>SUM(H11+L11+P11)</f>
        <v>216</v>
      </c>
      <c r="R11" s="355">
        <f>+G11+K11+O11</f>
        <v>246</v>
      </c>
      <c r="S11" s="271" t="s">
        <v>25</v>
      </c>
    </row>
    <row r="12" spans="1:31" ht="20.25" thickBot="1">
      <c r="A12" s="65" t="s">
        <v>383</v>
      </c>
      <c r="B12" s="67" t="s">
        <v>56</v>
      </c>
      <c r="C12" s="126">
        <v>40163</v>
      </c>
      <c r="D12" s="66">
        <v>15</v>
      </c>
      <c r="E12" s="20">
        <v>41</v>
      </c>
      <c r="F12" s="20">
        <v>43</v>
      </c>
      <c r="G12" s="21">
        <f>SUM(E12:F12)</f>
        <v>84</v>
      </c>
      <c r="H12" s="22">
        <f>SUM(G12-D12)</f>
        <v>69</v>
      </c>
      <c r="I12" s="23">
        <v>43</v>
      </c>
      <c r="J12" s="20">
        <v>40</v>
      </c>
      <c r="K12" s="21">
        <f>SUM(I12:J12)</f>
        <v>83</v>
      </c>
      <c r="L12" s="24">
        <f>+(K12-D12)</f>
        <v>68</v>
      </c>
      <c r="M12" s="23">
        <v>41</v>
      </c>
      <c r="N12" s="20">
        <v>43</v>
      </c>
      <c r="O12" s="21">
        <f>SUM(M12:N12)</f>
        <v>84</v>
      </c>
      <c r="P12" s="24">
        <f>+(O12-D12)</f>
        <v>69</v>
      </c>
      <c r="Q12" s="353">
        <f>SUM(H12+L12+P12)</f>
        <v>206</v>
      </c>
      <c r="R12" s="355">
        <f>+G12+K12+O12</f>
        <v>251</v>
      </c>
      <c r="S12" s="271" t="s">
        <v>26</v>
      </c>
    </row>
    <row r="13" spans="1:31" ht="19.5">
      <c r="A13" s="65" t="s">
        <v>374</v>
      </c>
      <c r="B13" s="220" t="s">
        <v>302</v>
      </c>
      <c r="C13" s="126">
        <v>39917</v>
      </c>
      <c r="D13" s="66">
        <v>9</v>
      </c>
      <c r="E13" s="20">
        <v>50</v>
      </c>
      <c r="F13" s="20">
        <v>45</v>
      </c>
      <c r="G13" s="21">
        <f>SUM(E13:F13)</f>
        <v>95</v>
      </c>
      <c r="H13" s="22">
        <f>SUM(G13-D13)</f>
        <v>86</v>
      </c>
      <c r="I13" s="23">
        <v>42</v>
      </c>
      <c r="J13" s="20">
        <v>41</v>
      </c>
      <c r="K13" s="21">
        <f>SUM(I13:J13)</f>
        <v>83</v>
      </c>
      <c r="L13" s="24">
        <f>+(K13-D13)</f>
        <v>74</v>
      </c>
      <c r="M13" s="23">
        <v>42</v>
      </c>
      <c r="N13" s="20">
        <v>43</v>
      </c>
      <c r="O13" s="21">
        <f>SUM(M13:N13)</f>
        <v>85</v>
      </c>
      <c r="P13" s="24">
        <f>+(O13-D13)</f>
        <v>76</v>
      </c>
      <c r="Q13" s="353">
        <f>SUM(H13+L13+P13)</f>
        <v>236</v>
      </c>
      <c r="R13" s="26">
        <f>+G13+K13+O13</f>
        <v>263</v>
      </c>
    </row>
    <row r="14" spans="1:31" ht="19.5">
      <c r="A14" s="65" t="s">
        <v>376</v>
      </c>
      <c r="B14" s="220" t="s">
        <v>377</v>
      </c>
      <c r="C14" s="126">
        <v>40533</v>
      </c>
      <c r="D14" s="66">
        <v>10</v>
      </c>
      <c r="E14" s="20">
        <v>46</v>
      </c>
      <c r="F14" s="20">
        <v>46</v>
      </c>
      <c r="G14" s="21">
        <f>SUM(E14:F14)</f>
        <v>92</v>
      </c>
      <c r="H14" s="22">
        <f>SUM(G14-D14)</f>
        <v>82</v>
      </c>
      <c r="I14" s="23">
        <v>51</v>
      </c>
      <c r="J14" s="20">
        <v>41</v>
      </c>
      <c r="K14" s="21">
        <f>SUM(I14:J14)</f>
        <v>92</v>
      </c>
      <c r="L14" s="24">
        <f>+(K14-D14)</f>
        <v>82</v>
      </c>
      <c r="M14" s="23">
        <v>43</v>
      </c>
      <c r="N14" s="20">
        <v>43</v>
      </c>
      <c r="O14" s="21">
        <f>SUM(M14:N14)</f>
        <v>86</v>
      </c>
      <c r="P14" s="24">
        <f>+(O14-D14)</f>
        <v>76</v>
      </c>
      <c r="Q14" s="353">
        <f>SUM(H14+L14+P14)</f>
        <v>240</v>
      </c>
      <c r="R14" s="26">
        <f>+G14+K14+O14</f>
        <v>270</v>
      </c>
    </row>
    <row r="15" spans="1:31" ht="19.5">
      <c r="A15" s="65" t="s">
        <v>382</v>
      </c>
      <c r="B15" s="67" t="s">
        <v>56</v>
      </c>
      <c r="C15" s="126">
        <v>40007</v>
      </c>
      <c r="D15" s="66">
        <v>15</v>
      </c>
      <c r="E15" s="20">
        <v>45</v>
      </c>
      <c r="F15" s="20">
        <v>43</v>
      </c>
      <c r="G15" s="21">
        <f>SUM(E15:F15)</f>
        <v>88</v>
      </c>
      <c r="H15" s="22">
        <f>SUM(G15-D15)</f>
        <v>73</v>
      </c>
      <c r="I15" s="23">
        <v>46</v>
      </c>
      <c r="J15" s="20">
        <v>48</v>
      </c>
      <c r="K15" s="21">
        <f>SUM(I15:J15)</f>
        <v>94</v>
      </c>
      <c r="L15" s="24">
        <f>+(K15-D15)</f>
        <v>79</v>
      </c>
      <c r="M15" s="23">
        <v>41</v>
      </c>
      <c r="N15" s="20">
        <v>47</v>
      </c>
      <c r="O15" s="21">
        <f>SUM(M15:N15)</f>
        <v>88</v>
      </c>
      <c r="P15" s="24">
        <f>+(O15-D15)</f>
        <v>73</v>
      </c>
      <c r="Q15" s="353">
        <f>SUM(H15+L15+P15)</f>
        <v>225</v>
      </c>
      <c r="R15" s="26">
        <f>+G15+K15+O15</f>
        <v>270</v>
      </c>
    </row>
    <row r="16" spans="1:31" ht="19.5">
      <c r="A16" s="65" t="s">
        <v>387</v>
      </c>
      <c r="B16" s="67" t="s">
        <v>54</v>
      </c>
      <c r="C16" s="126">
        <v>39819</v>
      </c>
      <c r="D16" s="66">
        <v>20</v>
      </c>
      <c r="E16" s="20">
        <v>50</v>
      </c>
      <c r="F16" s="20">
        <v>48</v>
      </c>
      <c r="G16" s="21">
        <f>SUM(E16:F16)</f>
        <v>98</v>
      </c>
      <c r="H16" s="22">
        <f>SUM(G16-D16)</f>
        <v>78</v>
      </c>
      <c r="I16" s="23">
        <v>41</v>
      </c>
      <c r="J16" s="20">
        <v>44</v>
      </c>
      <c r="K16" s="21">
        <f>SUM(I16:J16)</f>
        <v>85</v>
      </c>
      <c r="L16" s="24">
        <f>+(K16-D16)</f>
        <v>65</v>
      </c>
      <c r="M16" s="23">
        <v>46</v>
      </c>
      <c r="N16" s="20">
        <v>47</v>
      </c>
      <c r="O16" s="21">
        <f>SUM(M16:N16)</f>
        <v>93</v>
      </c>
      <c r="P16" s="24">
        <f>+(O16-D16)</f>
        <v>73</v>
      </c>
      <c r="Q16" s="353">
        <f>SUM(H16+L16+P16)</f>
        <v>216</v>
      </c>
      <c r="R16" s="26">
        <f>+G16+K16+O16</f>
        <v>276</v>
      </c>
    </row>
    <row r="17" spans="1:19" ht="19.5">
      <c r="A17" s="65" t="s">
        <v>152</v>
      </c>
      <c r="B17" s="67" t="s">
        <v>68</v>
      </c>
      <c r="C17" s="126">
        <v>39867</v>
      </c>
      <c r="D17" s="66">
        <v>18</v>
      </c>
      <c r="E17" s="20">
        <v>49</v>
      </c>
      <c r="F17" s="20">
        <v>46</v>
      </c>
      <c r="G17" s="21">
        <f>SUM(E17:F17)</f>
        <v>95</v>
      </c>
      <c r="H17" s="22">
        <f>SUM(G17-D17)</f>
        <v>77</v>
      </c>
      <c r="I17" s="23">
        <v>45</v>
      </c>
      <c r="J17" s="20">
        <v>46</v>
      </c>
      <c r="K17" s="21">
        <f>SUM(I17:J17)</f>
        <v>91</v>
      </c>
      <c r="L17" s="24">
        <f>+(K17-D17)</f>
        <v>73</v>
      </c>
      <c r="M17" s="23">
        <v>47</v>
      </c>
      <c r="N17" s="20">
        <v>47</v>
      </c>
      <c r="O17" s="21">
        <f>SUM(M17:N17)</f>
        <v>94</v>
      </c>
      <c r="P17" s="24">
        <f>+(O17-D17)</f>
        <v>76</v>
      </c>
      <c r="Q17" s="353">
        <f>SUM(H17+L17+P17)</f>
        <v>226</v>
      </c>
      <c r="R17" s="26">
        <f>+G17+K17+O17</f>
        <v>280</v>
      </c>
    </row>
    <row r="18" spans="1:19" ht="19.5">
      <c r="A18" s="65" t="s">
        <v>393</v>
      </c>
      <c r="B18" s="67" t="s">
        <v>56</v>
      </c>
      <c r="C18" s="126">
        <v>40437</v>
      </c>
      <c r="D18" s="66">
        <v>23</v>
      </c>
      <c r="E18" s="20">
        <v>42</v>
      </c>
      <c r="F18" s="20">
        <v>48</v>
      </c>
      <c r="G18" s="21">
        <f>SUM(E18:F18)</f>
        <v>90</v>
      </c>
      <c r="H18" s="22">
        <f>SUM(G18-D18)</f>
        <v>67</v>
      </c>
      <c r="I18" s="23">
        <v>48</v>
      </c>
      <c r="J18" s="20">
        <v>46</v>
      </c>
      <c r="K18" s="21">
        <f>SUM(I18:J18)</f>
        <v>94</v>
      </c>
      <c r="L18" s="24">
        <f>+(K18-D18)</f>
        <v>71</v>
      </c>
      <c r="M18" s="23">
        <v>45</v>
      </c>
      <c r="N18" s="20">
        <v>51</v>
      </c>
      <c r="O18" s="21">
        <f>SUM(M18:N18)</f>
        <v>96</v>
      </c>
      <c r="P18" s="24">
        <f>+(O18-D18)</f>
        <v>73</v>
      </c>
      <c r="Q18" s="353">
        <f>SUM(H18+L18+P18)</f>
        <v>211</v>
      </c>
      <c r="R18" s="26">
        <f>+G18+K18+O18</f>
        <v>280</v>
      </c>
    </row>
    <row r="19" spans="1:19" ht="20.25" thickBot="1">
      <c r="A19" s="65" t="s">
        <v>392</v>
      </c>
      <c r="B19" s="67" t="s">
        <v>56</v>
      </c>
      <c r="C19" s="126">
        <v>40413</v>
      </c>
      <c r="D19" s="66">
        <v>22</v>
      </c>
      <c r="E19" s="20">
        <v>45</v>
      </c>
      <c r="F19" s="20">
        <v>46</v>
      </c>
      <c r="G19" s="21">
        <f>SUM(E19:F19)</f>
        <v>91</v>
      </c>
      <c r="H19" s="22">
        <f>SUM(G19-D19)</f>
        <v>69</v>
      </c>
      <c r="I19" s="23">
        <v>49</v>
      </c>
      <c r="J19" s="20">
        <v>44</v>
      </c>
      <c r="K19" s="21">
        <f>SUM(I19:J19)</f>
        <v>93</v>
      </c>
      <c r="L19" s="24">
        <f>+(K19-D19)</f>
        <v>71</v>
      </c>
      <c r="M19" s="23">
        <v>48</v>
      </c>
      <c r="N19" s="20">
        <v>50</v>
      </c>
      <c r="O19" s="21">
        <f>SUM(M19:N19)</f>
        <v>98</v>
      </c>
      <c r="P19" s="24">
        <f>+(O19-D19)</f>
        <v>76</v>
      </c>
      <c r="Q19" s="353">
        <f>SUM(H19+L19+P19)</f>
        <v>216</v>
      </c>
      <c r="R19" s="26">
        <f>+G19+K19+O19</f>
        <v>282</v>
      </c>
    </row>
    <row r="20" spans="1:19" ht="20.25" thickBot="1">
      <c r="A20" s="65" t="s">
        <v>396</v>
      </c>
      <c r="B20" s="67" t="s">
        <v>385</v>
      </c>
      <c r="C20" s="126">
        <v>40373</v>
      </c>
      <c r="D20" s="66">
        <v>34</v>
      </c>
      <c r="E20" s="20">
        <v>52</v>
      </c>
      <c r="F20" s="20">
        <v>52</v>
      </c>
      <c r="G20" s="21">
        <f>SUM(E20:F20)</f>
        <v>104</v>
      </c>
      <c r="H20" s="22">
        <f>SUM(G20-D20)</f>
        <v>70</v>
      </c>
      <c r="I20" s="23">
        <v>50</v>
      </c>
      <c r="J20" s="20">
        <v>55</v>
      </c>
      <c r="K20" s="21">
        <f>SUM(I20:J20)</f>
        <v>105</v>
      </c>
      <c r="L20" s="24">
        <f>+(K20-D20)</f>
        <v>71</v>
      </c>
      <c r="M20" s="23">
        <v>48</v>
      </c>
      <c r="N20" s="20">
        <v>49</v>
      </c>
      <c r="O20" s="21">
        <f>SUM(M20:N20)</f>
        <v>97</v>
      </c>
      <c r="P20" s="24">
        <f>+(O20-D20)</f>
        <v>63</v>
      </c>
      <c r="Q20" s="356">
        <f>SUM(H20+L20+P20)</f>
        <v>204</v>
      </c>
      <c r="R20" s="26">
        <f>+G20+K20+O20</f>
        <v>306</v>
      </c>
      <c r="S20" s="271" t="s">
        <v>547</v>
      </c>
    </row>
    <row r="21" spans="1:19" ht="20.25" thickBot="1">
      <c r="A21" s="65" t="s">
        <v>397</v>
      </c>
      <c r="B21" s="220" t="s">
        <v>316</v>
      </c>
      <c r="C21" s="126">
        <v>40521</v>
      </c>
      <c r="D21" s="66">
        <v>38</v>
      </c>
      <c r="E21" s="20">
        <v>52</v>
      </c>
      <c r="F21" s="20">
        <v>52</v>
      </c>
      <c r="G21" s="21">
        <f>SUM(E21:F21)</f>
        <v>104</v>
      </c>
      <c r="H21" s="22">
        <f>SUM(G21-D21)</f>
        <v>66</v>
      </c>
      <c r="I21" s="23">
        <v>50</v>
      </c>
      <c r="J21" s="20">
        <v>50</v>
      </c>
      <c r="K21" s="21">
        <f>SUM(I21:J21)</f>
        <v>100</v>
      </c>
      <c r="L21" s="24">
        <f>+(K21-D21)</f>
        <v>62</v>
      </c>
      <c r="M21" s="23">
        <v>56</v>
      </c>
      <c r="N21" s="20">
        <v>50</v>
      </c>
      <c r="O21" s="21">
        <f>SUM(M21:N21)</f>
        <v>106</v>
      </c>
      <c r="P21" s="24">
        <f>+(O21-D21)</f>
        <v>68</v>
      </c>
      <c r="Q21" s="356">
        <f>SUM(H21+L21+P21)</f>
        <v>196</v>
      </c>
      <c r="R21" s="26">
        <f>+G21+K21+O21</f>
        <v>310</v>
      </c>
      <c r="S21" s="271" t="s">
        <v>544</v>
      </c>
    </row>
    <row r="22" spans="1:19" ht="19.5">
      <c r="A22" s="65" t="s">
        <v>394</v>
      </c>
      <c r="B22" s="67" t="s">
        <v>385</v>
      </c>
      <c r="C22" s="126">
        <v>40532</v>
      </c>
      <c r="D22" s="66">
        <v>30</v>
      </c>
      <c r="E22" s="20">
        <v>56</v>
      </c>
      <c r="F22" s="20">
        <v>50</v>
      </c>
      <c r="G22" s="21">
        <f>SUM(E22:F22)</f>
        <v>106</v>
      </c>
      <c r="H22" s="22">
        <f>SUM(G22-D22)</f>
        <v>76</v>
      </c>
      <c r="I22" s="23">
        <v>50</v>
      </c>
      <c r="J22" s="20">
        <v>47</v>
      </c>
      <c r="K22" s="21">
        <f>SUM(I22:J22)</f>
        <v>97</v>
      </c>
      <c r="L22" s="24">
        <f>+(K22-D22)</f>
        <v>67</v>
      </c>
      <c r="M22" s="23">
        <v>55</v>
      </c>
      <c r="N22" s="20">
        <v>52</v>
      </c>
      <c r="O22" s="21">
        <f>SUM(M22:N22)</f>
        <v>107</v>
      </c>
      <c r="P22" s="24">
        <f>+(O22-D22)</f>
        <v>77</v>
      </c>
      <c r="Q22" s="353">
        <f>SUM(H22+L22+P22)</f>
        <v>220</v>
      </c>
      <c r="R22" s="26">
        <f>+G22+K22+O22</f>
        <v>310</v>
      </c>
    </row>
    <row r="23" spans="1:19" ht="19.5">
      <c r="A23" s="65" t="s">
        <v>395</v>
      </c>
      <c r="B23" s="220" t="s">
        <v>342</v>
      </c>
      <c r="C23" s="126">
        <v>40704</v>
      </c>
      <c r="D23" s="66">
        <v>32</v>
      </c>
      <c r="E23" s="20">
        <v>48</v>
      </c>
      <c r="F23" s="20">
        <v>56</v>
      </c>
      <c r="G23" s="21">
        <f>SUM(E23:F23)</f>
        <v>104</v>
      </c>
      <c r="H23" s="22">
        <f>SUM(G23-D23)</f>
        <v>72</v>
      </c>
      <c r="I23" s="23">
        <v>58</v>
      </c>
      <c r="J23" s="20">
        <v>50</v>
      </c>
      <c r="K23" s="21">
        <f>SUM(I23:J23)</f>
        <v>108</v>
      </c>
      <c r="L23" s="24">
        <f>+(K23-D23)</f>
        <v>76</v>
      </c>
      <c r="M23" s="23">
        <v>56</v>
      </c>
      <c r="N23" s="20">
        <v>59</v>
      </c>
      <c r="O23" s="21">
        <f>SUM(M23:N23)</f>
        <v>115</v>
      </c>
      <c r="P23" s="24">
        <f>+(O23-D23)</f>
        <v>83</v>
      </c>
      <c r="Q23" s="353">
        <f>SUM(H23+L23+P23)</f>
        <v>231</v>
      </c>
      <c r="R23" s="26">
        <f>+G23+K23+O23</f>
        <v>327</v>
      </c>
    </row>
    <row r="24" spans="1:19" ht="19.5">
      <c r="A24" s="65" t="s">
        <v>379</v>
      </c>
      <c r="B24" s="220" t="s">
        <v>287</v>
      </c>
      <c r="C24" s="126">
        <v>39827</v>
      </c>
      <c r="D24" s="66">
        <v>12</v>
      </c>
      <c r="E24" s="20">
        <v>50</v>
      </c>
      <c r="F24" s="20">
        <v>45</v>
      </c>
      <c r="G24" s="21">
        <f>SUM(E24:F24)</f>
        <v>95</v>
      </c>
      <c r="H24" s="22">
        <f>SUM(G24-D24)</f>
        <v>83</v>
      </c>
      <c r="I24" s="23">
        <v>45</v>
      </c>
      <c r="J24" s="20">
        <v>48</v>
      </c>
      <c r="K24" s="21">
        <f>SUM(I24:J24)</f>
        <v>93</v>
      </c>
      <c r="L24" s="24">
        <f>+(K24-D24)</f>
        <v>81</v>
      </c>
      <c r="M24" s="23" t="s">
        <v>11</v>
      </c>
      <c r="N24" s="20" t="s">
        <v>11</v>
      </c>
      <c r="O24" s="20" t="s">
        <v>11</v>
      </c>
      <c r="P24" s="24" t="s">
        <v>11</v>
      </c>
      <c r="Q24" s="353" t="s">
        <v>11</v>
      </c>
      <c r="R24" s="232" t="s">
        <v>11</v>
      </c>
    </row>
    <row r="25" spans="1:19" ht="19.5">
      <c r="A25" s="65" t="s">
        <v>390</v>
      </c>
      <c r="B25" s="67" t="s">
        <v>56</v>
      </c>
      <c r="C25" s="126">
        <v>39914</v>
      </c>
      <c r="D25" s="66">
        <v>20</v>
      </c>
      <c r="E25" s="20">
        <v>51</v>
      </c>
      <c r="F25" s="20">
        <v>47</v>
      </c>
      <c r="G25" s="21">
        <f>SUM(E25:F25)</f>
        <v>98</v>
      </c>
      <c r="H25" s="22">
        <f>SUM(G25-D25)</f>
        <v>78</v>
      </c>
      <c r="I25" s="23">
        <v>47</v>
      </c>
      <c r="J25" s="20">
        <v>48</v>
      </c>
      <c r="K25" s="21">
        <f>SUM(I25:J25)</f>
        <v>95</v>
      </c>
      <c r="L25" s="24">
        <f>+(K25-D25)</f>
        <v>75</v>
      </c>
      <c r="M25" s="23" t="s">
        <v>11</v>
      </c>
      <c r="N25" s="20" t="s">
        <v>11</v>
      </c>
      <c r="O25" s="20" t="s">
        <v>11</v>
      </c>
      <c r="P25" s="24" t="s">
        <v>11</v>
      </c>
      <c r="Q25" s="353" t="s">
        <v>11</v>
      </c>
      <c r="R25" s="232" t="s">
        <v>11</v>
      </c>
    </row>
    <row r="26" spans="1:19" ht="19.5">
      <c r="A26" s="65" t="s">
        <v>386</v>
      </c>
      <c r="B26" s="67" t="s">
        <v>54</v>
      </c>
      <c r="C26" s="126">
        <v>39994</v>
      </c>
      <c r="D26" s="66">
        <v>19</v>
      </c>
      <c r="E26" s="20">
        <v>56</v>
      </c>
      <c r="F26" s="20">
        <v>52</v>
      </c>
      <c r="G26" s="21">
        <f>SUM(E26:F26)</f>
        <v>108</v>
      </c>
      <c r="H26" s="22">
        <f>SUM(G26-D26)</f>
        <v>89</v>
      </c>
      <c r="I26" s="23">
        <v>49</v>
      </c>
      <c r="J26" s="20">
        <v>53</v>
      </c>
      <c r="K26" s="21">
        <f>SUM(I26:J26)</f>
        <v>102</v>
      </c>
      <c r="L26" s="24">
        <f>+(K26-D26)</f>
        <v>83</v>
      </c>
      <c r="M26" s="23" t="s">
        <v>11</v>
      </c>
      <c r="N26" s="20" t="s">
        <v>11</v>
      </c>
      <c r="O26" s="20" t="s">
        <v>11</v>
      </c>
      <c r="P26" s="24" t="s">
        <v>11</v>
      </c>
      <c r="Q26" s="353" t="s">
        <v>11</v>
      </c>
      <c r="R26" s="232" t="s">
        <v>11</v>
      </c>
    </row>
    <row r="27" spans="1:19" ht="19.5">
      <c r="A27" s="65" t="s">
        <v>181</v>
      </c>
      <c r="B27" s="67" t="s">
        <v>68</v>
      </c>
      <c r="C27" s="126">
        <v>40430</v>
      </c>
      <c r="D27" s="66">
        <v>27</v>
      </c>
      <c r="E27" s="20">
        <v>42</v>
      </c>
      <c r="F27" s="20">
        <v>52</v>
      </c>
      <c r="G27" s="21">
        <f>SUM(E27:F27)</f>
        <v>94</v>
      </c>
      <c r="H27" s="22">
        <f>SUM(G27-D27)</f>
        <v>67</v>
      </c>
      <c r="I27" s="23">
        <v>58</v>
      </c>
      <c r="J27" s="20">
        <v>50</v>
      </c>
      <c r="K27" s="21">
        <f>SUM(I27:J27)</f>
        <v>108</v>
      </c>
      <c r="L27" s="24">
        <f>+(K27-D27)</f>
        <v>81</v>
      </c>
      <c r="M27" s="23" t="s">
        <v>11</v>
      </c>
      <c r="N27" s="20" t="s">
        <v>11</v>
      </c>
      <c r="O27" s="20" t="s">
        <v>11</v>
      </c>
      <c r="P27" s="24" t="s">
        <v>11</v>
      </c>
      <c r="Q27" s="353" t="s">
        <v>11</v>
      </c>
      <c r="R27" s="232" t="s">
        <v>11</v>
      </c>
    </row>
    <row r="28" spans="1:19" ht="19.5">
      <c r="A28" s="65" t="s">
        <v>402</v>
      </c>
      <c r="B28" s="67" t="s">
        <v>385</v>
      </c>
      <c r="C28" s="126">
        <v>40397</v>
      </c>
      <c r="D28" s="66">
        <v>45</v>
      </c>
      <c r="E28" s="20">
        <v>61</v>
      </c>
      <c r="F28" s="20">
        <v>64</v>
      </c>
      <c r="G28" s="21">
        <f>SUM(E28:F28)</f>
        <v>125</v>
      </c>
      <c r="H28" s="22">
        <f>SUM(G28-D28)</f>
        <v>80</v>
      </c>
      <c r="I28" s="23">
        <v>58</v>
      </c>
      <c r="J28" s="20">
        <v>58</v>
      </c>
      <c r="K28" s="21">
        <f>SUM(I28:J28)</f>
        <v>116</v>
      </c>
      <c r="L28" s="24">
        <f>+(K28-D28)</f>
        <v>71</v>
      </c>
      <c r="M28" s="23" t="s">
        <v>11</v>
      </c>
      <c r="N28" s="20" t="s">
        <v>11</v>
      </c>
      <c r="O28" s="20" t="s">
        <v>11</v>
      </c>
      <c r="P28" s="24" t="s">
        <v>11</v>
      </c>
      <c r="Q28" s="353" t="s">
        <v>11</v>
      </c>
      <c r="R28" s="232" t="s">
        <v>11</v>
      </c>
    </row>
    <row r="29" spans="1:19" ht="20.25" thickBot="1">
      <c r="A29" s="221" t="s">
        <v>400</v>
      </c>
      <c r="B29" s="222" t="s">
        <v>56</v>
      </c>
      <c r="C29" s="223">
        <v>39913</v>
      </c>
      <c r="D29" s="224">
        <v>40</v>
      </c>
      <c r="E29" s="225">
        <v>52</v>
      </c>
      <c r="F29" s="225">
        <v>61</v>
      </c>
      <c r="G29" s="226">
        <f>SUM(E29:F29)</f>
        <v>113</v>
      </c>
      <c r="H29" s="227">
        <f>SUM(G29-D29)</f>
        <v>73</v>
      </c>
      <c r="I29" s="233">
        <v>58</v>
      </c>
      <c r="J29" s="225">
        <v>69</v>
      </c>
      <c r="K29" s="226">
        <f>SUM(I29:J29)</f>
        <v>127</v>
      </c>
      <c r="L29" s="234">
        <f>+(K29-D29)</f>
        <v>87</v>
      </c>
      <c r="M29" s="233" t="s">
        <v>11</v>
      </c>
      <c r="N29" s="225" t="s">
        <v>11</v>
      </c>
      <c r="O29" s="225" t="s">
        <v>11</v>
      </c>
      <c r="P29" s="234" t="s">
        <v>11</v>
      </c>
      <c r="Q29" s="354" t="s">
        <v>11</v>
      </c>
      <c r="R29" s="237" t="s">
        <v>11</v>
      </c>
    </row>
    <row r="30" spans="1:19">
      <c r="B30" s="1"/>
      <c r="C30" s="1"/>
    </row>
    <row r="31" spans="1:19">
      <c r="B31" s="1"/>
      <c r="C31" s="1"/>
    </row>
    <row r="32" spans="1:19">
      <c r="B32" s="1"/>
      <c r="C32" s="1"/>
    </row>
    <row r="33" spans="2:8">
      <c r="B33" s="1"/>
      <c r="C33" s="1"/>
    </row>
    <row r="34" spans="2:8">
      <c r="B34" s="1"/>
      <c r="C34" s="1"/>
    </row>
    <row r="35" spans="2:8">
      <c r="B35" s="1"/>
      <c r="C35" s="1"/>
    </row>
    <row r="36" spans="2:8">
      <c r="B36" s="1"/>
      <c r="C36" s="1"/>
    </row>
    <row r="37" spans="2:8">
      <c r="B37" s="1"/>
      <c r="C37" s="1"/>
    </row>
    <row r="38" spans="2:8">
      <c r="B38" s="1"/>
      <c r="C38" s="1"/>
    </row>
    <row r="39" spans="2:8">
      <c r="B39" s="1"/>
      <c r="C39" s="1"/>
    </row>
    <row r="40" spans="2:8">
      <c r="B40" s="1"/>
      <c r="C40" s="1"/>
    </row>
    <row r="41" spans="2:8">
      <c r="B41" s="1"/>
      <c r="C41" s="1"/>
    </row>
    <row r="42" spans="2:8">
      <c r="B42" s="1"/>
      <c r="C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  <c r="D59" s="1"/>
      <c r="E59" s="1"/>
      <c r="F59" s="1"/>
      <c r="G59" s="1"/>
      <c r="H59" s="1"/>
    </row>
    <row r="60" spans="2:8">
      <c r="B60" s="1"/>
      <c r="C60" s="1"/>
      <c r="D60" s="1"/>
      <c r="E60" s="1"/>
      <c r="F60" s="1"/>
      <c r="G60" s="1"/>
      <c r="H60" s="1"/>
    </row>
    <row r="61" spans="2:8">
      <c r="B61" s="1"/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  <row r="79" spans="2:8">
      <c r="B79" s="1"/>
      <c r="C79" s="1"/>
      <c r="D79" s="1"/>
      <c r="E79" s="1"/>
      <c r="F79" s="1"/>
      <c r="G79" s="1"/>
      <c r="H79" s="1"/>
    </row>
    <row r="80" spans="2:8">
      <c r="B80" s="1"/>
      <c r="C80" s="1"/>
      <c r="D80" s="1"/>
      <c r="E80" s="1"/>
      <c r="F80" s="1"/>
      <c r="G80" s="1"/>
      <c r="H80" s="1"/>
    </row>
    <row r="81" spans="2:8">
      <c r="B81" s="1"/>
      <c r="C81" s="1"/>
      <c r="D81" s="1"/>
      <c r="E81" s="1"/>
      <c r="F81" s="1"/>
      <c r="G81" s="1"/>
      <c r="H81" s="1"/>
    </row>
    <row r="82" spans="2:8">
      <c r="B82" s="1"/>
      <c r="C82" s="1"/>
      <c r="D82" s="1"/>
      <c r="E82" s="1"/>
      <c r="F82" s="1"/>
      <c r="G82" s="1"/>
      <c r="H82" s="1"/>
    </row>
    <row r="83" spans="2:8">
      <c r="B83" s="1"/>
      <c r="C83" s="1"/>
      <c r="D83" s="1"/>
      <c r="E83" s="1"/>
      <c r="F83" s="1"/>
      <c r="G83" s="1"/>
      <c r="H83" s="1"/>
    </row>
    <row r="84" spans="2:8">
      <c r="B84" s="1"/>
      <c r="C84" s="1"/>
      <c r="D84" s="1"/>
      <c r="E84" s="1"/>
      <c r="F84" s="1"/>
      <c r="G84" s="1"/>
      <c r="H84" s="1"/>
    </row>
    <row r="85" spans="2:8">
      <c r="B85" s="1"/>
      <c r="C85" s="1"/>
      <c r="D85" s="1"/>
      <c r="E85" s="1"/>
      <c r="F85" s="1"/>
      <c r="G85" s="1"/>
      <c r="H85" s="1"/>
    </row>
    <row r="86" spans="2:8">
      <c r="B86" s="1"/>
      <c r="C86" s="1"/>
      <c r="D86" s="1"/>
      <c r="E86" s="1"/>
      <c r="F86" s="1"/>
      <c r="G86" s="1"/>
      <c r="H86" s="1"/>
    </row>
    <row r="87" spans="2:8">
      <c r="B87" s="1"/>
      <c r="C87" s="1"/>
      <c r="D87" s="1"/>
      <c r="E87" s="1"/>
      <c r="F87" s="1"/>
      <c r="G87" s="1"/>
      <c r="H87" s="1"/>
    </row>
    <row r="88" spans="2:8">
      <c r="B88" s="1"/>
      <c r="C88" s="1"/>
      <c r="D88" s="1"/>
      <c r="E88" s="1"/>
      <c r="F88" s="1"/>
      <c r="G88" s="1"/>
      <c r="H88" s="1"/>
    </row>
    <row r="89" spans="2:8">
      <c r="B89" s="1"/>
      <c r="C89" s="1"/>
      <c r="D89" s="1"/>
      <c r="E89" s="1"/>
      <c r="F89" s="1"/>
      <c r="G89" s="1"/>
      <c r="H89" s="1"/>
    </row>
    <row r="90" spans="2:8">
      <c r="B90" s="1"/>
      <c r="C90" s="1"/>
      <c r="D90" s="1"/>
      <c r="E90" s="1"/>
      <c r="F90" s="1"/>
      <c r="G90" s="1"/>
      <c r="H90" s="1"/>
    </row>
    <row r="91" spans="2:8">
      <c r="B91" s="1"/>
      <c r="C91" s="1"/>
      <c r="D91" s="1"/>
      <c r="E91" s="1"/>
      <c r="F91" s="1"/>
      <c r="G91" s="1"/>
      <c r="H91" s="1"/>
    </row>
    <row r="92" spans="2:8">
      <c r="B92" s="1"/>
      <c r="C92" s="1"/>
      <c r="D92" s="1"/>
      <c r="E92" s="1"/>
      <c r="F92" s="1"/>
      <c r="G92" s="1"/>
      <c r="H92" s="1"/>
    </row>
    <row r="93" spans="2:8">
      <c r="B93" s="1"/>
      <c r="C93" s="1"/>
      <c r="D93" s="1"/>
      <c r="E93" s="1"/>
      <c r="F93" s="1"/>
      <c r="G93" s="1"/>
      <c r="H93" s="1"/>
    </row>
    <row r="94" spans="2:8">
      <c r="B94" s="1"/>
      <c r="C94" s="1"/>
      <c r="D94" s="1"/>
      <c r="E94" s="1"/>
      <c r="F94" s="1"/>
      <c r="G94" s="1"/>
      <c r="H94" s="1"/>
    </row>
    <row r="95" spans="2:8">
      <c r="B95" s="1"/>
      <c r="C95" s="1"/>
      <c r="D95" s="1"/>
      <c r="E95" s="1"/>
      <c r="F95" s="1"/>
      <c r="G95" s="1"/>
      <c r="H95" s="1"/>
    </row>
    <row r="96" spans="2:8">
      <c r="B96" s="1"/>
      <c r="C96" s="1"/>
      <c r="D96" s="1"/>
      <c r="E96" s="1"/>
      <c r="F96" s="1"/>
      <c r="G96" s="1"/>
      <c r="H96" s="1"/>
    </row>
    <row r="97" spans="2:8">
      <c r="B97" s="1"/>
      <c r="C97" s="1"/>
      <c r="D97" s="1"/>
      <c r="E97" s="1"/>
      <c r="F97" s="1"/>
      <c r="G97" s="1"/>
      <c r="H97" s="1"/>
    </row>
    <row r="98" spans="2:8">
      <c r="B98" s="1"/>
      <c r="C98" s="1"/>
      <c r="D98" s="1"/>
      <c r="E98" s="1"/>
      <c r="F98" s="1"/>
      <c r="G98" s="1"/>
      <c r="H98" s="1"/>
    </row>
    <row r="99" spans="2:8">
      <c r="B99" s="1"/>
      <c r="C99" s="1"/>
      <c r="D99" s="1"/>
      <c r="E99" s="1"/>
      <c r="F99" s="1"/>
      <c r="G99" s="1"/>
      <c r="H99" s="1"/>
    </row>
    <row r="100" spans="2:8">
      <c r="B100" s="1"/>
      <c r="C100" s="1"/>
      <c r="D100" s="1"/>
      <c r="E100" s="1"/>
      <c r="F100" s="1"/>
      <c r="G100" s="1"/>
      <c r="H100" s="1"/>
    </row>
    <row r="101" spans="2:8">
      <c r="B101" s="1"/>
      <c r="C101" s="1"/>
      <c r="D101" s="1"/>
      <c r="E101" s="1"/>
      <c r="F101" s="1"/>
      <c r="G101" s="1"/>
      <c r="H101" s="1"/>
    </row>
    <row r="102" spans="2:8">
      <c r="B102" s="1"/>
      <c r="C102" s="1"/>
      <c r="D102" s="1"/>
      <c r="E102" s="1"/>
      <c r="F102" s="1"/>
      <c r="G102" s="1"/>
      <c r="H102" s="1"/>
    </row>
    <row r="103" spans="2:8">
      <c r="B103" s="1"/>
      <c r="C103" s="1"/>
      <c r="D103" s="1"/>
      <c r="E103" s="1"/>
      <c r="F103" s="1"/>
      <c r="G103" s="1"/>
      <c r="H103" s="1"/>
    </row>
    <row r="104" spans="2:8">
      <c r="B104" s="1"/>
      <c r="C104" s="1"/>
      <c r="D104" s="1"/>
      <c r="E104" s="1"/>
      <c r="F104" s="1"/>
      <c r="G104" s="1"/>
      <c r="H104" s="1"/>
    </row>
    <row r="105" spans="2:8">
      <c r="B105" s="1"/>
      <c r="C105" s="1"/>
      <c r="D105" s="1"/>
      <c r="E105" s="1"/>
      <c r="F105" s="1"/>
      <c r="G105" s="1"/>
      <c r="H105" s="1"/>
    </row>
    <row r="106" spans="2:8">
      <c r="B106" s="1"/>
      <c r="C106" s="1"/>
      <c r="D106" s="1"/>
      <c r="E106" s="1"/>
      <c r="F106" s="1"/>
      <c r="G106" s="1"/>
      <c r="H106" s="1"/>
    </row>
    <row r="107" spans="2:8">
      <c r="B107" s="1"/>
      <c r="C107" s="1"/>
      <c r="D107" s="1"/>
      <c r="E107" s="1"/>
      <c r="F107" s="1"/>
      <c r="G107" s="1"/>
      <c r="H107" s="1"/>
    </row>
    <row r="108" spans="2:8">
      <c r="B108" s="1"/>
      <c r="C108" s="1"/>
      <c r="D108" s="1"/>
      <c r="E108" s="1"/>
      <c r="F108" s="1"/>
      <c r="G108" s="1"/>
      <c r="H108" s="1"/>
    </row>
    <row r="109" spans="2:8">
      <c r="B109" s="1"/>
      <c r="C109" s="1"/>
      <c r="D109" s="1"/>
      <c r="E109" s="1"/>
      <c r="F109" s="1"/>
      <c r="G109" s="1"/>
      <c r="H109" s="1"/>
    </row>
    <row r="123" spans="2:8">
      <c r="B123" s="1"/>
      <c r="C123" s="1"/>
      <c r="D123" s="1"/>
      <c r="E123" s="1"/>
      <c r="F123" s="1"/>
      <c r="G123" s="1"/>
      <c r="H123" s="1"/>
    </row>
    <row r="124" spans="2:8">
      <c r="B124" s="1"/>
      <c r="C124" s="1"/>
      <c r="D124" s="1"/>
      <c r="E124" s="1"/>
      <c r="F124" s="1"/>
      <c r="G124" s="1"/>
      <c r="H124" s="1"/>
    </row>
    <row r="125" spans="2:8">
      <c r="B125" s="1"/>
      <c r="C125" s="1"/>
      <c r="D125" s="1"/>
      <c r="E125" s="1"/>
      <c r="F125" s="1"/>
      <c r="G125" s="1"/>
      <c r="H125" s="1"/>
    </row>
    <row r="126" spans="2:8">
      <c r="B126" s="1"/>
      <c r="C126" s="1"/>
      <c r="D126" s="1"/>
      <c r="E126" s="1"/>
      <c r="F126" s="1"/>
      <c r="G126" s="1"/>
      <c r="H126" s="1"/>
    </row>
    <row r="127" spans="2:8">
      <c r="B127" s="1"/>
      <c r="C127" s="1"/>
      <c r="D127" s="1"/>
      <c r="E127" s="1"/>
      <c r="F127" s="1"/>
      <c r="G127" s="1"/>
      <c r="H127" s="1"/>
    </row>
    <row r="128" spans="2:8">
      <c r="B128" s="1"/>
      <c r="C128" s="1"/>
      <c r="D128" s="1"/>
      <c r="E128" s="1"/>
      <c r="F128" s="1"/>
      <c r="G128" s="1"/>
      <c r="H128" s="1"/>
    </row>
    <row r="129" spans="2:8">
      <c r="B129" s="1"/>
      <c r="C129" s="1"/>
      <c r="D129" s="1"/>
      <c r="E129" s="1"/>
      <c r="F129" s="1"/>
      <c r="G129" s="1"/>
      <c r="H129" s="1"/>
    </row>
    <row r="130" spans="2:8">
      <c r="B130" s="1"/>
      <c r="C130" s="1"/>
      <c r="D130" s="1"/>
      <c r="E130" s="1"/>
      <c r="F130" s="1"/>
      <c r="G130" s="1"/>
      <c r="H130" s="1"/>
    </row>
    <row r="131" spans="2:8">
      <c r="B131" s="1"/>
      <c r="C131" s="1"/>
      <c r="D131" s="1"/>
      <c r="E131" s="1"/>
      <c r="F131" s="1"/>
      <c r="G131" s="1"/>
      <c r="H131" s="1"/>
    </row>
    <row r="132" spans="2:8">
      <c r="B132" s="1"/>
      <c r="C132" s="1"/>
      <c r="D132" s="1"/>
      <c r="E132" s="1"/>
      <c r="F132" s="1"/>
      <c r="G132" s="1"/>
      <c r="H132" s="1"/>
    </row>
    <row r="133" spans="2:8">
      <c r="B133" s="1"/>
      <c r="C133" s="1"/>
      <c r="D133" s="1"/>
      <c r="E133" s="1"/>
      <c r="F133" s="1"/>
      <c r="G133" s="1"/>
      <c r="H133" s="1"/>
    </row>
    <row r="134" spans="2:8">
      <c r="B134" s="1"/>
      <c r="C134" s="1"/>
      <c r="D134" s="1"/>
      <c r="E134" s="1"/>
      <c r="F134" s="1"/>
      <c r="G134" s="1"/>
      <c r="H134" s="1"/>
    </row>
    <row r="135" spans="2:8">
      <c r="B135" s="1"/>
      <c r="C135" s="1"/>
      <c r="D135" s="1"/>
      <c r="E135" s="1"/>
      <c r="F135" s="1"/>
      <c r="G135" s="1"/>
      <c r="H135" s="1"/>
    </row>
    <row r="136" spans="2:8">
      <c r="B136" s="1"/>
      <c r="C136" s="1"/>
      <c r="D136" s="1"/>
      <c r="E136" s="1"/>
      <c r="F136" s="1"/>
      <c r="G136" s="1"/>
      <c r="H136" s="1"/>
    </row>
    <row r="137" spans="2:8">
      <c r="B137" s="1"/>
      <c r="C137" s="1"/>
      <c r="D137" s="1"/>
      <c r="E137" s="1"/>
      <c r="F137" s="1"/>
      <c r="G137" s="1"/>
      <c r="H137" s="1"/>
    </row>
    <row r="138" spans="2:8">
      <c r="B138" s="1"/>
      <c r="C138" s="1"/>
      <c r="D138" s="1"/>
      <c r="E138" s="1"/>
      <c r="F138" s="1"/>
      <c r="G138" s="1"/>
      <c r="H138" s="1"/>
    </row>
    <row r="139" spans="2:8">
      <c r="B139" s="1"/>
      <c r="C139" s="1"/>
      <c r="D139" s="1"/>
      <c r="E139" s="1"/>
      <c r="F139" s="1"/>
      <c r="G139" s="1"/>
      <c r="H139" s="1"/>
    </row>
    <row r="140" spans="2:8">
      <c r="B140" s="1"/>
      <c r="C140" s="1"/>
      <c r="D140" s="1"/>
      <c r="E140" s="1"/>
      <c r="F140" s="1"/>
      <c r="G140" s="1"/>
      <c r="H140" s="1"/>
    </row>
    <row r="141" spans="2:8">
      <c r="B141" s="1"/>
      <c r="C141" s="1"/>
      <c r="D141" s="1"/>
      <c r="E141" s="1"/>
      <c r="F141" s="1"/>
      <c r="G141" s="1"/>
      <c r="H141" s="1"/>
    </row>
    <row r="142" spans="2:8">
      <c r="B142" s="1"/>
      <c r="C142" s="1"/>
      <c r="D142" s="1"/>
      <c r="E142" s="1"/>
      <c r="F142" s="1"/>
      <c r="G142" s="1"/>
      <c r="H142" s="1"/>
    </row>
    <row r="143" spans="2:8">
      <c r="B143" s="1"/>
      <c r="C143" s="1"/>
      <c r="D143" s="1"/>
      <c r="E143" s="1"/>
      <c r="F143" s="1"/>
      <c r="G143" s="1"/>
      <c r="H143" s="1"/>
    </row>
    <row r="144" spans="2:8">
      <c r="B144" s="1"/>
      <c r="C144" s="1"/>
      <c r="D144" s="1"/>
      <c r="E144" s="1"/>
      <c r="F144" s="1"/>
      <c r="G144" s="1"/>
      <c r="H144" s="1"/>
    </row>
    <row r="145" spans="2:8">
      <c r="B145" s="1"/>
      <c r="C145" s="1"/>
      <c r="D145" s="1"/>
      <c r="E145" s="1"/>
      <c r="F145" s="1"/>
      <c r="G145" s="1"/>
      <c r="H145" s="1"/>
    </row>
  </sheetData>
  <sortState ref="A11:R29">
    <sortCondition ref="R11:R29"/>
    <sortCondition ref="O11:O29"/>
    <sortCondition ref="K11:K29"/>
    <sortCondition ref="G11:G29"/>
  </sortState>
  <mergeCells count="10">
    <mergeCell ref="A1:R1"/>
    <mergeCell ref="A2:R2"/>
    <mergeCell ref="A3:R3"/>
    <mergeCell ref="A4:R4"/>
    <mergeCell ref="A5:R5"/>
    <mergeCell ref="E9:H9"/>
    <mergeCell ref="I9:L9"/>
    <mergeCell ref="M9:P9"/>
    <mergeCell ref="A6:R6"/>
    <mergeCell ref="A8:R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97"/>
  <sheetViews>
    <sheetView zoomScale="70" zoomScaleNormal="70" workbookViewId="0">
      <selection sqref="A1:J1"/>
    </sheetView>
  </sheetViews>
  <sheetFormatPr baseColWidth="10" defaultRowHeight="18.75"/>
  <cols>
    <col min="1" max="1" width="49" style="1" bestFit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>
      <c r="A2" s="295" t="str">
        <f>JUVENILES!A2</f>
        <v>36°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>
      <c r="A3" s="296" t="s">
        <v>8</v>
      </c>
      <c r="B3" s="296"/>
      <c r="C3" s="296"/>
      <c r="D3" s="296"/>
      <c r="E3" s="296"/>
      <c r="F3" s="296"/>
      <c r="G3" s="196"/>
      <c r="H3" s="196"/>
      <c r="I3" s="196"/>
      <c r="J3" s="196"/>
    </row>
    <row r="4" spans="1:20" ht="26.25">
      <c r="A4" s="297" t="s">
        <v>260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>
      <c r="A5" s="298" t="s">
        <v>253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ht="19.5" thickBot="1">
      <c r="A6" s="299" t="s">
        <v>252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18.600000000000001" customHeight="1" thickBot="1">
      <c r="A7" s="291" t="s">
        <v>254</v>
      </c>
      <c r="B7" s="292"/>
      <c r="C7" s="292"/>
      <c r="D7" s="292"/>
      <c r="E7" s="292"/>
      <c r="F7" s="292"/>
      <c r="G7" s="292"/>
      <c r="H7" s="292"/>
      <c r="I7" s="292"/>
      <c r="J7" s="293"/>
      <c r="K7" s="9"/>
      <c r="L7" s="202"/>
    </row>
    <row r="8" spans="1:20" ht="18.600000000000001" customHeight="1" thickBot="1">
      <c r="B8" s="1"/>
      <c r="C8" s="1"/>
      <c r="D8" s="1"/>
      <c r="E8" s="300" t="s">
        <v>257</v>
      </c>
      <c r="F8" s="301"/>
      <c r="G8" s="302" t="s">
        <v>258</v>
      </c>
      <c r="H8" s="303"/>
      <c r="I8" s="198"/>
    </row>
    <row r="9" spans="1:20" s="197" customFormat="1" ht="18.600000000000001" customHeight="1" thickBot="1">
      <c r="A9" s="18" t="s">
        <v>0</v>
      </c>
      <c r="B9" s="203" t="s">
        <v>10</v>
      </c>
      <c r="C9" s="203" t="s">
        <v>45</v>
      </c>
      <c r="D9" s="204" t="s">
        <v>1</v>
      </c>
      <c r="E9" s="71" t="s">
        <v>4</v>
      </c>
      <c r="F9" s="71" t="s">
        <v>5</v>
      </c>
      <c r="G9" s="72" t="s">
        <v>4</v>
      </c>
      <c r="H9" s="260" t="s">
        <v>5</v>
      </c>
      <c r="I9" s="215" t="s">
        <v>16</v>
      </c>
      <c r="J9" s="217" t="s">
        <v>15</v>
      </c>
      <c r="K9" s="205"/>
      <c r="L9" s="202"/>
      <c r="O9" s="1"/>
      <c r="P9" s="1"/>
      <c r="Q9" s="1"/>
      <c r="R9" s="1"/>
      <c r="S9" s="1"/>
      <c r="T9" s="1"/>
    </row>
    <row r="10" spans="1:20" ht="17.25" customHeight="1" thickBot="1">
      <c r="A10" s="194" t="s">
        <v>164</v>
      </c>
      <c r="B10" s="249" t="s">
        <v>456</v>
      </c>
      <c r="C10" s="206">
        <v>40082</v>
      </c>
      <c r="D10" s="207">
        <v>0</v>
      </c>
      <c r="E10" s="209">
        <v>44</v>
      </c>
      <c r="F10" s="208">
        <f t="shared" ref="F10:F24" si="0">(E10-D10)</f>
        <v>44</v>
      </c>
      <c r="G10" s="209">
        <v>45</v>
      </c>
      <c r="H10" s="214">
        <f t="shared" ref="H10:H20" si="1">(G10-D10)</f>
        <v>45</v>
      </c>
      <c r="I10" s="216">
        <f t="shared" ref="I10:I20" si="2">(F10+H10)</f>
        <v>89</v>
      </c>
      <c r="J10" s="280">
        <f t="shared" ref="J10:J20" si="3">SUM(E10+G10)</f>
        <v>89</v>
      </c>
      <c r="K10" s="19" t="s">
        <v>255</v>
      </c>
      <c r="L10" s="202"/>
      <c r="N10" s="197"/>
      <c r="O10" s="197"/>
      <c r="P10" s="197"/>
      <c r="Q10" s="197"/>
    </row>
    <row r="11" spans="1:20" ht="18.600000000000001" customHeight="1" thickBot="1">
      <c r="A11" s="194" t="s">
        <v>461</v>
      </c>
      <c r="B11" s="249" t="s">
        <v>462</v>
      </c>
      <c r="C11" s="206">
        <v>40009</v>
      </c>
      <c r="D11" s="207">
        <v>8</v>
      </c>
      <c r="E11" s="209">
        <v>46</v>
      </c>
      <c r="F11" s="208">
        <f t="shared" si="0"/>
        <v>38</v>
      </c>
      <c r="G11" s="209">
        <v>47</v>
      </c>
      <c r="H11" s="214">
        <f t="shared" si="1"/>
        <v>39</v>
      </c>
      <c r="I11" s="216">
        <f t="shared" si="2"/>
        <v>77</v>
      </c>
      <c r="J11" s="280">
        <f t="shared" si="3"/>
        <v>93</v>
      </c>
      <c r="K11" s="19" t="s">
        <v>256</v>
      </c>
      <c r="L11" s="202"/>
    </row>
    <row r="12" spans="1:20" ht="18.600000000000001" customHeight="1" thickBot="1">
      <c r="A12" s="194" t="s">
        <v>448</v>
      </c>
      <c r="B12" s="193" t="s">
        <v>274</v>
      </c>
      <c r="C12" s="206">
        <v>40175</v>
      </c>
      <c r="D12" s="207">
        <v>13</v>
      </c>
      <c r="E12" s="209">
        <v>47</v>
      </c>
      <c r="F12" s="208">
        <f t="shared" si="0"/>
        <v>34</v>
      </c>
      <c r="G12" s="209">
        <v>50</v>
      </c>
      <c r="H12" s="214">
        <f t="shared" si="1"/>
        <v>37</v>
      </c>
      <c r="I12" s="281">
        <f t="shared" si="2"/>
        <v>71</v>
      </c>
      <c r="J12" s="218">
        <f t="shared" si="3"/>
        <v>97</v>
      </c>
      <c r="K12" s="19" t="s">
        <v>546</v>
      </c>
      <c r="L12" s="202"/>
    </row>
    <row r="13" spans="1:20" ht="18.600000000000001" customHeight="1">
      <c r="A13" s="194" t="s">
        <v>451</v>
      </c>
      <c r="B13" s="193" t="s">
        <v>399</v>
      </c>
      <c r="C13" s="206">
        <v>40518</v>
      </c>
      <c r="D13" s="207">
        <v>6</v>
      </c>
      <c r="E13" s="209">
        <v>49</v>
      </c>
      <c r="F13" s="208">
        <f t="shared" si="0"/>
        <v>43</v>
      </c>
      <c r="G13" s="209">
        <v>51</v>
      </c>
      <c r="H13" s="214">
        <f t="shared" si="1"/>
        <v>45</v>
      </c>
      <c r="I13" s="216">
        <f t="shared" si="2"/>
        <v>88</v>
      </c>
      <c r="J13" s="218">
        <f t="shared" si="3"/>
        <v>100</v>
      </c>
      <c r="K13" s="202"/>
      <c r="L13" s="202"/>
    </row>
    <row r="14" spans="1:20" ht="18.600000000000001" customHeight="1">
      <c r="A14" s="194" t="s">
        <v>543</v>
      </c>
      <c r="B14" s="193" t="s">
        <v>466</v>
      </c>
      <c r="C14" s="206">
        <v>40343</v>
      </c>
      <c r="D14" s="207">
        <v>0</v>
      </c>
      <c r="E14" s="209">
        <v>51</v>
      </c>
      <c r="F14" s="208">
        <f t="shared" si="0"/>
        <v>51</v>
      </c>
      <c r="G14" s="209">
        <v>49</v>
      </c>
      <c r="H14" s="214">
        <f t="shared" si="1"/>
        <v>49</v>
      </c>
      <c r="I14" s="216">
        <f t="shared" si="2"/>
        <v>100</v>
      </c>
      <c r="J14" s="218">
        <f t="shared" si="3"/>
        <v>100</v>
      </c>
      <c r="K14" s="202"/>
      <c r="L14" s="202"/>
    </row>
    <row r="15" spans="1:20" ht="18.600000000000001" customHeight="1">
      <c r="A15" s="194" t="s">
        <v>455</v>
      </c>
      <c r="B15" s="249" t="s">
        <v>371</v>
      </c>
      <c r="C15" s="206">
        <v>39946</v>
      </c>
      <c r="D15" s="207">
        <v>0</v>
      </c>
      <c r="E15" s="209">
        <v>51</v>
      </c>
      <c r="F15" s="208">
        <f t="shared" si="0"/>
        <v>51</v>
      </c>
      <c r="G15" s="209">
        <v>51</v>
      </c>
      <c r="H15" s="214">
        <f t="shared" si="1"/>
        <v>51</v>
      </c>
      <c r="I15" s="216">
        <f t="shared" si="2"/>
        <v>102</v>
      </c>
      <c r="J15" s="218">
        <f t="shared" si="3"/>
        <v>102</v>
      </c>
      <c r="K15" s="202"/>
      <c r="L15" s="202"/>
    </row>
    <row r="16" spans="1:20" ht="18.600000000000001" customHeight="1">
      <c r="A16" s="194" t="s">
        <v>458</v>
      </c>
      <c r="B16" s="249" t="s">
        <v>459</v>
      </c>
      <c r="C16" s="206">
        <v>40287</v>
      </c>
      <c r="D16" s="207">
        <v>0</v>
      </c>
      <c r="E16" s="209">
        <v>50</v>
      </c>
      <c r="F16" s="208">
        <f t="shared" si="0"/>
        <v>50</v>
      </c>
      <c r="G16" s="209">
        <v>54</v>
      </c>
      <c r="H16" s="214">
        <f t="shared" si="1"/>
        <v>54</v>
      </c>
      <c r="I16" s="216">
        <f t="shared" si="2"/>
        <v>104</v>
      </c>
      <c r="J16" s="218">
        <f t="shared" si="3"/>
        <v>104</v>
      </c>
      <c r="K16" s="202"/>
      <c r="L16" s="202"/>
    </row>
    <row r="17" spans="1:12" ht="18.600000000000001" customHeight="1">
      <c r="A17" s="194" t="s">
        <v>450</v>
      </c>
      <c r="B17" s="193" t="s">
        <v>62</v>
      </c>
      <c r="C17" s="206">
        <v>40522</v>
      </c>
      <c r="D17" s="207">
        <v>14</v>
      </c>
      <c r="E17" s="209">
        <v>58</v>
      </c>
      <c r="F17" s="208">
        <f t="shared" si="0"/>
        <v>44</v>
      </c>
      <c r="G17" s="209">
        <v>48</v>
      </c>
      <c r="H17" s="214">
        <f t="shared" si="1"/>
        <v>34</v>
      </c>
      <c r="I17" s="216">
        <f t="shared" si="2"/>
        <v>78</v>
      </c>
      <c r="J17" s="218">
        <f t="shared" si="3"/>
        <v>106</v>
      </c>
      <c r="K17" s="202"/>
      <c r="L17" s="202"/>
    </row>
    <row r="18" spans="1:12" ht="18.600000000000001" customHeight="1">
      <c r="A18" s="194" t="s">
        <v>453</v>
      </c>
      <c r="B18" s="249" t="s">
        <v>454</v>
      </c>
      <c r="C18" s="206">
        <v>39920</v>
      </c>
      <c r="D18" s="207">
        <v>0</v>
      </c>
      <c r="E18" s="209">
        <v>54</v>
      </c>
      <c r="F18" s="208">
        <f t="shared" si="0"/>
        <v>54</v>
      </c>
      <c r="G18" s="209">
        <v>62</v>
      </c>
      <c r="H18" s="214">
        <f t="shared" si="1"/>
        <v>62</v>
      </c>
      <c r="I18" s="216">
        <f t="shared" si="2"/>
        <v>116</v>
      </c>
      <c r="J18" s="218">
        <f t="shared" si="3"/>
        <v>116</v>
      </c>
      <c r="K18" s="202"/>
      <c r="L18" s="202"/>
    </row>
    <row r="19" spans="1:12" ht="18.600000000000001" customHeight="1">
      <c r="A19" s="194" t="s">
        <v>463</v>
      </c>
      <c r="B19" s="249" t="s">
        <v>443</v>
      </c>
      <c r="C19" s="206">
        <v>39980</v>
      </c>
      <c r="D19" s="207">
        <v>17</v>
      </c>
      <c r="E19" s="209">
        <v>66</v>
      </c>
      <c r="F19" s="208">
        <f t="shared" si="0"/>
        <v>49</v>
      </c>
      <c r="G19" s="209">
        <v>65</v>
      </c>
      <c r="H19" s="214">
        <f t="shared" si="1"/>
        <v>48</v>
      </c>
      <c r="I19" s="216">
        <f t="shared" si="2"/>
        <v>97</v>
      </c>
      <c r="J19" s="218">
        <f t="shared" si="3"/>
        <v>131</v>
      </c>
      <c r="K19" s="202"/>
      <c r="L19" s="202"/>
    </row>
    <row r="20" spans="1:12" ht="18.600000000000001" customHeight="1">
      <c r="A20" s="194" t="s">
        <v>460</v>
      </c>
      <c r="B20" s="193" t="s">
        <v>62</v>
      </c>
      <c r="C20" s="206">
        <v>39918</v>
      </c>
      <c r="D20" s="207">
        <v>0</v>
      </c>
      <c r="E20" s="209">
        <v>66</v>
      </c>
      <c r="F20" s="208">
        <f t="shared" si="0"/>
        <v>66</v>
      </c>
      <c r="G20" s="209">
        <v>68</v>
      </c>
      <c r="H20" s="214">
        <f t="shared" si="1"/>
        <v>68</v>
      </c>
      <c r="I20" s="216">
        <f t="shared" si="2"/>
        <v>134</v>
      </c>
      <c r="J20" s="218">
        <f t="shared" si="3"/>
        <v>134</v>
      </c>
      <c r="K20" s="202"/>
      <c r="L20" s="202"/>
    </row>
    <row r="21" spans="1:12" ht="18.600000000000001" customHeight="1">
      <c r="A21" s="194" t="s">
        <v>449</v>
      </c>
      <c r="B21" s="193" t="s">
        <v>274</v>
      </c>
      <c r="C21" s="206">
        <v>40280</v>
      </c>
      <c r="D21" s="207">
        <v>15</v>
      </c>
      <c r="E21" s="209">
        <v>57</v>
      </c>
      <c r="F21" s="208">
        <f t="shared" si="0"/>
        <v>42</v>
      </c>
      <c r="G21" s="246" t="s">
        <v>11</v>
      </c>
      <c r="H21" s="261" t="s">
        <v>11</v>
      </c>
      <c r="I21" s="262" t="s">
        <v>11</v>
      </c>
      <c r="J21" s="263" t="s">
        <v>11</v>
      </c>
      <c r="K21" s="202"/>
      <c r="L21" s="202"/>
    </row>
    <row r="22" spans="1:12" ht="18.600000000000001" customHeight="1">
      <c r="A22" s="194" t="s">
        <v>457</v>
      </c>
      <c r="B22" s="193" t="s">
        <v>274</v>
      </c>
      <c r="C22" s="206">
        <v>40216</v>
      </c>
      <c r="D22" s="207">
        <v>0</v>
      </c>
      <c r="E22" s="209">
        <v>73</v>
      </c>
      <c r="F22" s="208">
        <f t="shared" si="0"/>
        <v>73</v>
      </c>
      <c r="G22" s="246" t="s">
        <v>11</v>
      </c>
      <c r="H22" s="261" t="s">
        <v>11</v>
      </c>
      <c r="I22" s="262" t="s">
        <v>11</v>
      </c>
      <c r="J22" s="263" t="s">
        <v>11</v>
      </c>
      <c r="K22" s="202"/>
      <c r="L22" s="202"/>
    </row>
    <row r="23" spans="1:12" ht="18.600000000000001" customHeight="1">
      <c r="A23" s="194" t="s">
        <v>452</v>
      </c>
      <c r="B23" s="193" t="s">
        <v>62</v>
      </c>
      <c r="C23" s="206">
        <v>39847</v>
      </c>
      <c r="D23" s="207">
        <v>0</v>
      </c>
      <c r="E23" s="209">
        <v>76</v>
      </c>
      <c r="F23" s="208">
        <f t="shared" si="0"/>
        <v>76</v>
      </c>
      <c r="G23" s="246" t="s">
        <v>11</v>
      </c>
      <c r="H23" s="261" t="s">
        <v>11</v>
      </c>
      <c r="I23" s="262" t="s">
        <v>11</v>
      </c>
      <c r="J23" s="263" t="s">
        <v>11</v>
      </c>
      <c r="K23" s="202"/>
      <c r="L23" s="202"/>
    </row>
    <row r="24" spans="1:12" ht="18.600000000000001" customHeight="1">
      <c r="A24" s="194" t="s">
        <v>197</v>
      </c>
      <c r="B24" s="193" t="s">
        <v>62</v>
      </c>
      <c r="C24" s="206">
        <v>40283</v>
      </c>
      <c r="D24" s="207">
        <v>22</v>
      </c>
      <c r="E24" s="209">
        <v>79</v>
      </c>
      <c r="F24" s="208">
        <f t="shared" si="0"/>
        <v>57</v>
      </c>
      <c r="G24" s="246" t="s">
        <v>11</v>
      </c>
      <c r="H24" s="261" t="s">
        <v>11</v>
      </c>
      <c r="I24" s="262" t="s">
        <v>11</v>
      </c>
      <c r="J24" s="263" t="s">
        <v>11</v>
      </c>
      <c r="K24" s="202"/>
      <c r="L24" s="202"/>
    </row>
    <row r="25" spans="1:12" ht="18.600000000000001" customHeight="1">
      <c r="A25" s="244" t="s">
        <v>465</v>
      </c>
      <c r="B25" s="193" t="s">
        <v>399</v>
      </c>
      <c r="C25" s="206">
        <v>40045</v>
      </c>
      <c r="D25" s="245" t="s">
        <v>11</v>
      </c>
      <c r="E25" s="246" t="s">
        <v>11</v>
      </c>
      <c r="F25" s="247" t="s">
        <v>11</v>
      </c>
      <c r="G25" s="246" t="s">
        <v>11</v>
      </c>
      <c r="H25" s="261" t="s">
        <v>11</v>
      </c>
      <c r="I25" s="262" t="s">
        <v>11</v>
      </c>
      <c r="J25" s="263" t="s">
        <v>11</v>
      </c>
      <c r="K25" s="202"/>
      <c r="L25" s="202"/>
    </row>
    <row r="26" spans="1:12" ht="18.600000000000001" customHeight="1" thickBot="1">
      <c r="A26" s="210" t="s">
        <v>464</v>
      </c>
      <c r="B26" s="211" t="s">
        <v>68</v>
      </c>
      <c r="C26" s="212">
        <v>40304</v>
      </c>
      <c r="D26" s="213" t="s">
        <v>438</v>
      </c>
      <c r="E26" s="240" t="s">
        <v>437</v>
      </c>
      <c r="F26" s="248" t="s">
        <v>11</v>
      </c>
      <c r="G26" s="252" t="s">
        <v>11</v>
      </c>
      <c r="H26" s="264" t="s">
        <v>11</v>
      </c>
      <c r="I26" s="265" t="s">
        <v>11</v>
      </c>
      <c r="J26" s="266" t="s">
        <v>11</v>
      </c>
      <c r="K26" s="202"/>
      <c r="L26" s="202"/>
    </row>
    <row r="27" spans="1:12" ht="18.600000000000001" customHeight="1" thickBot="1">
      <c r="A27" s="291" t="s">
        <v>261</v>
      </c>
      <c r="B27" s="292"/>
      <c r="C27" s="292"/>
      <c r="D27" s="292"/>
      <c r="E27" s="292"/>
      <c r="F27" s="292"/>
      <c r="G27" s="292"/>
      <c r="H27" s="292"/>
      <c r="I27" s="292"/>
      <c r="J27" s="293"/>
      <c r="K27" s="9"/>
      <c r="L27" s="202"/>
    </row>
    <row r="28" spans="1:12" ht="18.600000000000001" customHeight="1" thickBot="1">
      <c r="B28" s="1"/>
      <c r="C28" s="1"/>
      <c r="D28" s="1"/>
      <c r="E28" s="300" t="s">
        <v>257</v>
      </c>
      <c r="F28" s="301"/>
      <c r="G28" s="302" t="s">
        <v>258</v>
      </c>
      <c r="H28" s="303"/>
      <c r="I28" s="198"/>
      <c r="L28" s="202"/>
    </row>
    <row r="29" spans="1:12" ht="18.600000000000001" customHeight="1" thickBot="1">
      <c r="A29" s="18" t="s">
        <v>0</v>
      </c>
      <c r="B29" s="203" t="s">
        <v>10</v>
      </c>
      <c r="C29" s="203" t="s">
        <v>45</v>
      </c>
      <c r="D29" s="204" t="s">
        <v>1</v>
      </c>
      <c r="E29" s="71" t="s">
        <v>4</v>
      </c>
      <c r="F29" s="71" t="s">
        <v>5</v>
      </c>
      <c r="G29" s="72" t="s">
        <v>4</v>
      </c>
      <c r="H29" s="260" t="s">
        <v>5</v>
      </c>
      <c r="I29" s="215" t="s">
        <v>16</v>
      </c>
      <c r="J29" s="217" t="s">
        <v>15</v>
      </c>
      <c r="K29" s="205"/>
      <c r="L29" s="202"/>
    </row>
    <row r="30" spans="1:12" ht="18.600000000000001" customHeight="1" thickBot="1">
      <c r="A30" s="194" t="s">
        <v>468</v>
      </c>
      <c r="B30" s="249" t="s">
        <v>469</v>
      </c>
      <c r="C30" s="206">
        <v>40004</v>
      </c>
      <c r="D30" s="207">
        <v>0</v>
      </c>
      <c r="E30" s="209">
        <v>54</v>
      </c>
      <c r="F30" s="208">
        <f>(E30-D30)</f>
        <v>54</v>
      </c>
      <c r="G30" s="209">
        <v>57</v>
      </c>
      <c r="H30" s="214">
        <f>(G30-D30)</f>
        <v>57</v>
      </c>
      <c r="I30" s="216">
        <f>(F30+H30)</f>
        <v>111</v>
      </c>
      <c r="J30" s="280">
        <f>SUM(E30+G30)</f>
        <v>111</v>
      </c>
      <c r="K30" s="19" t="s">
        <v>255</v>
      </c>
      <c r="L30" s="202"/>
    </row>
    <row r="31" spans="1:12" ht="18.600000000000001" customHeight="1" thickBot="1">
      <c r="A31" s="194" t="s">
        <v>202</v>
      </c>
      <c r="B31" s="193" t="s">
        <v>62</v>
      </c>
      <c r="C31" s="206">
        <v>40415</v>
      </c>
      <c r="D31" s="207">
        <v>24</v>
      </c>
      <c r="E31" s="209">
        <v>61</v>
      </c>
      <c r="F31" s="208">
        <f>(E31-D31)</f>
        <v>37</v>
      </c>
      <c r="G31" s="209">
        <v>76</v>
      </c>
      <c r="H31" s="214">
        <f>(G31-D31)</f>
        <v>52</v>
      </c>
      <c r="I31" s="216">
        <f>(F31+H31)</f>
        <v>89</v>
      </c>
      <c r="J31" s="280">
        <f>SUM(E31+G31)</f>
        <v>137</v>
      </c>
      <c r="K31" s="19" t="s">
        <v>256</v>
      </c>
      <c r="L31" s="202"/>
    </row>
    <row r="32" spans="1:12" ht="18.600000000000001" customHeight="1" thickBot="1">
      <c r="A32" s="194" t="s">
        <v>467</v>
      </c>
      <c r="B32" s="193" t="s">
        <v>74</v>
      </c>
      <c r="C32" s="206">
        <v>40267</v>
      </c>
      <c r="D32" s="207">
        <v>31</v>
      </c>
      <c r="E32" s="209">
        <v>75</v>
      </c>
      <c r="F32" s="208">
        <f>(E32-D32)</f>
        <v>44</v>
      </c>
      <c r="G32" s="209">
        <v>80</v>
      </c>
      <c r="H32" s="214">
        <f>(G32-D32)</f>
        <v>49</v>
      </c>
      <c r="I32" s="281">
        <f>(F32+H32)</f>
        <v>93</v>
      </c>
      <c r="J32" s="218">
        <f>SUM(E32+G32)</f>
        <v>155</v>
      </c>
      <c r="K32" s="19" t="s">
        <v>546</v>
      </c>
      <c r="L32" s="202"/>
    </row>
    <row r="33" spans="1:11" ht="18.600000000000001" customHeight="1" thickBot="1">
      <c r="A33" s="250" t="s">
        <v>470</v>
      </c>
      <c r="B33" s="211" t="s">
        <v>274</v>
      </c>
      <c r="C33" s="212">
        <v>40087</v>
      </c>
      <c r="D33" s="251" t="s">
        <v>11</v>
      </c>
      <c r="E33" s="252" t="s">
        <v>11</v>
      </c>
      <c r="F33" s="248" t="s">
        <v>11</v>
      </c>
      <c r="G33" s="252" t="s">
        <v>11</v>
      </c>
      <c r="H33" s="264" t="s">
        <v>11</v>
      </c>
      <c r="I33" s="265" t="s">
        <v>11</v>
      </c>
      <c r="J33" s="266" t="s">
        <v>11</v>
      </c>
      <c r="K33" s="9"/>
    </row>
    <row r="34" spans="1:11">
      <c r="C34" s="1"/>
      <c r="D34" s="1"/>
      <c r="E34" s="1"/>
    </row>
    <row r="35" spans="1:11">
      <c r="C35" s="1"/>
      <c r="D35" s="1"/>
      <c r="E35" s="1"/>
    </row>
    <row r="36" spans="1:11">
      <c r="C36" s="1"/>
      <c r="D36" s="1"/>
      <c r="E36" s="1"/>
    </row>
    <row r="37" spans="1:11">
      <c r="C37" s="1"/>
      <c r="D37" s="1"/>
      <c r="E37" s="1"/>
    </row>
    <row r="38" spans="1:11">
      <c r="C38" s="1"/>
      <c r="D38" s="1"/>
      <c r="E38" s="1"/>
    </row>
    <row r="39" spans="1:11">
      <c r="C39" s="1"/>
      <c r="D39" s="1"/>
      <c r="E39" s="1"/>
    </row>
    <row r="40" spans="1:11">
      <c r="C40" s="1"/>
      <c r="D40" s="1"/>
      <c r="E40" s="1"/>
    </row>
    <row r="41" spans="1:11">
      <c r="C41" s="1"/>
      <c r="D41" s="1"/>
      <c r="E41" s="1"/>
    </row>
    <row r="42" spans="1:11">
      <c r="C42" s="1"/>
      <c r="D42" s="1"/>
      <c r="E42" s="1"/>
    </row>
    <row r="43" spans="1:11">
      <c r="C43" s="1"/>
      <c r="D43" s="1"/>
      <c r="E43" s="1"/>
    </row>
    <row r="44" spans="1:11">
      <c r="C44" s="1"/>
      <c r="D44" s="1"/>
      <c r="E44" s="1"/>
    </row>
    <row r="45" spans="1:11">
      <c r="C45" s="1"/>
      <c r="D45" s="1"/>
      <c r="E45" s="1"/>
    </row>
    <row r="46" spans="1:11">
      <c r="C46" s="1"/>
      <c r="D46" s="1"/>
      <c r="E46" s="1"/>
    </row>
    <row r="47" spans="1:11">
      <c r="C47" s="1"/>
      <c r="D47" s="1"/>
      <c r="E47" s="1"/>
    </row>
    <row r="48" spans="1:11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</sheetData>
  <sortState ref="A30:J33">
    <sortCondition ref="J30:J33"/>
  </sortState>
  <mergeCells count="12">
    <mergeCell ref="A1:J1"/>
    <mergeCell ref="A2:J2"/>
    <mergeCell ref="A4:J4"/>
    <mergeCell ref="A5:J5"/>
    <mergeCell ref="A6:J6"/>
    <mergeCell ref="A3:F3"/>
    <mergeCell ref="E28:F28"/>
    <mergeCell ref="G28:H28"/>
    <mergeCell ref="G8:H8"/>
    <mergeCell ref="E8:F8"/>
    <mergeCell ref="A7:J7"/>
    <mergeCell ref="A27:J27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11"/>
  <sheetViews>
    <sheetView zoomScale="70" zoomScaleNormal="70" workbookViewId="0">
      <selection sqref="A1:J1"/>
    </sheetView>
  </sheetViews>
  <sheetFormatPr baseColWidth="10" defaultRowHeight="18.75"/>
  <cols>
    <col min="1" max="1" width="49" style="1" bestFit="1" customWidth="1"/>
    <col min="2" max="2" width="13.28515625" style="2" customWidth="1"/>
    <col min="3" max="3" width="16" style="2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>
      <c r="A2" s="295" t="str">
        <f>JUVENILES!A2</f>
        <v>36°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>
      <c r="A3" s="296" t="s">
        <v>8</v>
      </c>
      <c r="B3" s="296"/>
      <c r="C3" s="296"/>
      <c r="D3" s="296"/>
      <c r="E3" s="296"/>
      <c r="F3" s="296"/>
      <c r="G3" s="199"/>
      <c r="H3" s="199"/>
      <c r="I3" s="199"/>
      <c r="J3" s="199"/>
    </row>
    <row r="4" spans="1:20" ht="26.25">
      <c r="A4" s="297" t="s">
        <v>260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>
      <c r="A5" s="298" t="s">
        <v>253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>
      <c r="A6" s="299" t="s">
        <v>252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>
      <c r="A7" s="219"/>
      <c r="B7" s="219"/>
      <c r="C7" s="219"/>
      <c r="D7" s="219"/>
      <c r="E7" s="219"/>
    </row>
    <row r="8" spans="1:20" ht="20.25" thickBot="1">
      <c r="A8" s="291" t="s">
        <v>262</v>
      </c>
      <c r="B8" s="292"/>
      <c r="C8" s="292"/>
      <c r="D8" s="292"/>
      <c r="E8" s="292"/>
      <c r="F8" s="292"/>
      <c r="G8" s="292"/>
      <c r="H8" s="292"/>
      <c r="I8" s="292"/>
      <c r="J8" s="293"/>
      <c r="K8" s="9"/>
      <c r="L8" s="202"/>
    </row>
    <row r="9" spans="1:20" ht="20.25" thickBot="1">
      <c r="B9" s="1"/>
      <c r="C9" s="1"/>
      <c r="D9" s="1"/>
      <c r="E9" s="300" t="s">
        <v>257</v>
      </c>
      <c r="F9" s="301"/>
      <c r="G9" s="302" t="s">
        <v>258</v>
      </c>
      <c r="H9" s="303"/>
      <c r="I9" s="201"/>
    </row>
    <row r="10" spans="1:20" s="200" customFormat="1" ht="20.25" thickBot="1">
      <c r="A10" s="18" t="s">
        <v>0</v>
      </c>
      <c r="B10" s="203" t="s">
        <v>10</v>
      </c>
      <c r="C10" s="203" t="s">
        <v>45</v>
      </c>
      <c r="D10" s="204" t="s">
        <v>1</v>
      </c>
      <c r="E10" s="71" t="s">
        <v>4</v>
      </c>
      <c r="F10" s="71" t="s">
        <v>5</v>
      </c>
      <c r="G10" s="72" t="s">
        <v>4</v>
      </c>
      <c r="H10" s="260" t="s">
        <v>5</v>
      </c>
      <c r="I10" s="215" t="s">
        <v>16</v>
      </c>
      <c r="J10" s="217" t="s">
        <v>15</v>
      </c>
      <c r="K10" s="205"/>
      <c r="L10" s="202"/>
      <c r="O10" s="1"/>
      <c r="P10" s="1"/>
      <c r="Q10" s="1"/>
      <c r="R10" s="1"/>
      <c r="S10" s="1"/>
      <c r="T10" s="1"/>
    </row>
    <row r="11" spans="1:20" ht="20.25" thickBot="1">
      <c r="A11" s="194" t="s">
        <v>487</v>
      </c>
      <c r="B11" s="249" t="s">
        <v>336</v>
      </c>
      <c r="C11" s="206">
        <v>40555</v>
      </c>
      <c r="D11" s="207">
        <v>4</v>
      </c>
      <c r="E11" s="209">
        <v>40</v>
      </c>
      <c r="F11" s="208">
        <f>(E11-D11)</f>
        <v>36</v>
      </c>
      <c r="G11" s="209">
        <v>39</v>
      </c>
      <c r="H11" s="214">
        <f>(G11-D11)</f>
        <v>35</v>
      </c>
      <c r="I11" s="216">
        <f>(F11+H11)</f>
        <v>71</v>
      </c>
      <c r="J11" s="280">
        <f>SUM(E11+G11)</f>
        <v>79</v>
      </c>
      <c r="K11" s="19" t="s">
        <v>255</v>
      </c>
      <c r="L11" s="202"/>
      <c r="N11" s="200"/>
      <c r="O11" s="200"/>
      <c r="P11" s="200"/>
      <c r="Q11" s="200"/>
    </row>
    <row r="12" spans="1:20" ht="20.25" thickBot="1">
      <c r="A12" s="194" t="s">
        <v>478</v>
      </c>
      <c r="B12" s="249" t="s">
        <v>479</v>
      </c>
      <c r="C12" s="206">
        <v>40591</v>
      </c>
      <c r="D12" s="207">
        <v>0</v>
      </c>
      <c r="E12" s="209">
        <v>43</v>
      </c>
      <c r="F12" s="208">
        <f>(E12-D12)</f>
        <v>43</v>
      </c>
      <c r="G12" s="209">
        <v>40</v>
      </c>
      <c r="H12" s="214">
        <f>(G12-D12)</f>
        <v>40</v>
      </c>
      <c r="I12" s="216">
        <f>(F12+H12)</f>
        <v>83</v>
      </c>
      <c r="J12" s="280">
        <f>SUM(E12+G12)</f>
        <v>83</v>
      </c>
      <c r="K12" s="19" t="s">
        <v>256</v>
      </c>
      <c r="L12" s="202"/>
    </row>
    <row r="13" spans="1:20" ht="19.5">
      <c r="A13" s="194" t="s">
        <v>489</v>
      </c>
      <c r="B13" s="193" t="s">
        <v>56</v>
      </c>
      <c r="C13" s="206">
        <v>40952</v>
      </c>
      <c r="D13" s="207">
        <v>10</v>
      </c>
      <c r="E13" s="209">
        <v>45</v>
      </c>
      <c r="F13" s="208">
        <f>(E13-D13)</f>
        <v>35</v>
      </c>
      <c r="G13" s="209">
        <v>41</v>
      </c>
      <c r="H13" s="214">
        <f>(G13-D13)</f>
        <v>31</v>
      </c>
      <c r="I13" s="216">
        <f>(F13+H13)</f>
        <v>66</v>
      </c>
      <c r="J13" s="218">
        <f>SUM(E13+G13)</f>
        <v>86</v>
      </c>
      <c r="L13" s="202"/>
    </row>
    <row r="14" spans="1:20" ht="19.5">
      <c r="A14" s="194" t="s">
        <v>488</v>
      </c>
      <c r="B14" s="249" t="s">
        <v>302</v>
      </c>
      <c r="C14" s="206">
        <v>40833</v>
      </c>
      <c r="D14" s="207">
        <v>7</v>
      </c>
      <c r="E14" s="209">
        <v>43</v>
      </c>
      <c r="F14" s="208">
        <f>(E14-D14)</f>
        <v>36</v>
      </c>
      <c r="G14" s="209">
        <v>43</v>
      </c>
      <c r="H14" s="214">
        <f>(G14-D14)</f>
        <v>36</v>
      </c>
      <c r="I14" s="216">
        <f>(F14+H14)</f>
        <v>72</v>
      </c>
      <c r="J14" s="218">
        <f>SUM(E14+G14)</f>
        <v>86</v>
      </c>
      <c r="K14" s="9"/>
      <c r="L14" s="202"/>
    </row>
    <row r="15" spans="1:20" ht="20.25" thickBot="1">
      <c r="A15" s="194" t="s">
        <v>196</v>
      </c>
      <c r="B15" s="193" t="s">
        <v>68</v>
      </c>
      <c r="C15" s="206">
        <v>40766</v>
      </c>
      <c r="D15" s="207">
        <v>5</v>
      </c>
      <c r="E15" s="209">
        <v>42</v>
      </c>
      <c r="F15" s="208">
        <f>(E15-D15)</f>
        <v>37</v>
      </c>
      <c r="G15" s="209">
        <v>46</v>
      </c>
      <c r="H15" s="214">
        <f>(G15-D15)</f>
        <v>41</v>
      </c>
      <c r="I15" s="216">
        <f>(F15+H15)</f>
        <v>78</v>
      </c>
      <c r="J15" s="218">
        <f>SUM(E15+G15)</f>
        <v>88</v>
      </c>
      <c r="K15" s="9"/>
      <c r="L15" s="202"/>
    </row>
    <row r="16" spans="1:20" ht="20.25" thickBot="1">
      <c r="A16" s="194" t="s">
        <v>491</v>
      </c>
      <c r="B16" s="193" t="s">
        <v>399</v>
      </c>
      <c r="C16" s="206">
        <v>41139</v>
      </c>
      <c r="D16" s="207">
        <v>15</v>
      </c>
      <c r="E16" s="209">
        <v>46</v>
      </c>
      <c r="F16" s="208">
        <f>(E16-D16)</f>
        <v>31</v>
      </c>
      <c r="G16" s="209">
        <v>45</v>
      </c>
      <c r="H16" s="214">
        <f>(G16-D16)</f>
        <v>30</v>
      </c>
      <c r="I16" s="281">
        <f>(F16+H16)</f>
        <v>61</v>
      </c>
      <c r="J16" s="218">
        <f>SUM(E16+G16)</f>
        <v>91</v>
      </c>
      <c r="K16" s="19" t="s">
        <v>546</v>
      </c>
      <c r="L16" s="202"/>
    </row>
    <row r="17" spans="1:12" ht="19.5">
      <c r="A17" s="194" t="s">
        <v>475</v>
      </c>
      <c r="B17" s="193" t="s">
        <v>68</v>
      </c>
      <c r="C17" s="206">
        <v>41137</v>
      </c>
      <c r="D17" s="207">
        <v>11</v>
      </c>
      <c r="E17" s="209">
        <v>49</v>
      </c>
      <c r="F17" s="208">
        <f>(E17-D17)</f>
        <v>38</v>
      </c>
      <c r="G17" s="209">
        <v>46</v>
      </c>
      <c r="H17" s="214">
        <f>(G17-D17)</f>
        <v>35</v>
      </c>
      <c r="I17" s="216">
        <f>(F17+H17)</f>
        <v>73</v>
      </c>
      <c r="J17" s="218">
        <f>SUM(E17+G17)</f>
        <v>95</v>
      </c>
      <c r="L17" s="202"/>
    </row>
    <row r="18" spans="1:12" ht="19.5">
      <c r="A18" s="194" t="s">
        <v>182</v>
      </c>
      <c r="B18" s="193" t="s">
        <v>62</v>
      </c>
      <c r="C18" s="206">
        <v>41123</v>
      </c>
      <c r="D18" s="207">
        <v>9</v>
      </c>
      <c r="E18" s="209">
        <v>48</v>
      </c>
      <c r="F18" s="208">
        <f>(E18-D18)</f>
        <v>39</v>
      </c>
      <c r="G18" s="209">
        <v>48</v>
      </c>
      <c r="H18" s="214">
        <f>(G18-D18)</f>
        <v>39</v>
      </c>
      <c r="I18" s="216">
        <f>(F18+H18)</f>
        <v>78</v>
      </c>
      <c r="J18" s="218">
        <f>SUM(E18+G18)</f>
        <v>96</v>
      </c>
      <c r="K18" s="9"/>
      <c r="L18" s="202"/>
    </row>
    <row r="19" spans="1:12" ht="19.5">
      <c r="A19" s="194" t="s">
        <v>473</v>
      </c>
      <c r="B19" s="193" t="s">
        <v>68</v>
      </c>
      <c r="C19" s="206">
        <v>40558</v>
      </c>
      <c r="D19" s="207">
        <v>15</v>
      </c>
      <c r="E19" s="209">
        <v>55</v>
      </c>
      <c r="F19" s="208">
        <f>(E19-D19)</f>
        <v>40</v>
      </c>
      <c r="G19" s="209">
        <v>44</v>
      </c>
      <c r="H19" s="214">
        <f>(G19-D19)</f>
        <v>29</v>
      </c>
      <c r="I19" s="216">
        <f>(F19+H19)</f>
        <v>69</v>
      </c>
      <c r="J19" s="218">
        <f>SUM(E19+G19)</f>
        <v>99</v>
      </c>
      <c r="K19" s="9"/>
      <c r="L19" s="202"/>
    </row>
    <row r="20" spans="1:12" ht="19.5">
      <c r="A20" s="194" t="s">
        <v>474</v>
      </c>
      <c r="B20" s="193" t="s">
        <v>56</v>
      </c>
      <c r="C20" s="206">
        <v>40955</v>
      </c>
      <c r="D20" s="207">
        <v>14</v>
      </c>
      <c r="E20" s="209">
        <v>50</v>
      </c>
      <c r="F20" s="208">
        <f>(E20-D20)</f>
        <v>36</v>
      </c>
      <c r="G20" s="209">
        <v>54</v>
      </c>
      <c r="H20" s="214">
        <f>(G20-D20)</f>
        <v>40</v>
      </c>
      <c r="I20" s="216">
        <f>(F20+H20)</f>
        <v>76</v>
      </c>
      <c r="J20" s="218">
        <f>SUM(E20+G20)</f>
        <v>104</v>
      </c>
      <c r="K20" s="9"/>
      <c r="L20" s="202"/>
    </row>
    <row r="21" spans="1:12" ht="19.5">
      <c r="A21" s="194" t="s">
        <v>184</v>
      </c>
      <c r="B21" s="193" t="s">
        <v>274</v>
      </c>
      <c r="C21" s="206">
        <v>40886</v>
      </c>
      <c r="D21" s="207">
        <v>0</v>
      </c>
      <c r="E21" s="209">
        <v>48</v>
      </c>
      <c r="F21" s="208">
        <f>(E21-D21)</f>
        <v>48</v>
      </c>
      <c r="G21" s="209">
        <v>56</v>
      </c>
      <c r="H21" s="214">
        <f>(G21-D21)</f>
        <v>56</v>
      </c>
      <c r="I21" s="216">
        <f>(F21+H21)</f>
        <v>104</v>
      </c>
      <c r="J21" s="218">
        <f>SUM(E21+G21)</f>
        <v>104</v>
      </c>
      <c r="K21" s="9"/>
      <c r="L21" s="202"/>
    </row>
    <row r="22" spans="1:12" ht="19.5">
      <c r="A22" s="194" t="s">
        <v>471</v>
      </c>
      <c r="B22" s="193" t="s">
        <v>385</v>
      </c>
      <c r="C22" s="206">
        <v>41174</v>
      </c>
      <c r="D22" s="207">
        <v>11</v>
      </c>
      <c r="E22" s="209">
        <v>50</v>
      </c>
      <c r="F22" s="208">
        <f>(E22-D22)</f>
        <v>39</v>
      </c>
      <c r="G22" s="209">
        <v>55</v>
      </c>
      <c r="H22" s="214">
        <f>(G22-D22)</f>
        <v>44</v>
      </c>
      <c r="I22" s="216">
        <f>(F22+H22)</f>
        <v>83</v>
      </c>
      <c r="J22" s="218">
        <f>SUM(E22+G22)</f>
        <v>105</v>
      </c>
      <c r="K22" s="9"/>
      <c r="L22" s="202"/>
    </row>
    <row r="23" spans="1:12" ht="19.5">
      <c r="A23" s="194" t="s">
        <v>482</v>
      </c>
      <c r="B23" s="249" t="s">
        <v>459</v>
      </c>
      <c r="C23" s="206">
        <v>40982</v>
      </c>
      <c r="D23" s="207">
        <v>0</v>
      </c>
      <c r="E23" s="209">
        <v>56</v>
      </c>
      <c r="F23" s="208">
        <f>(E23-D23)</f>
        <v>56</v>
      </c>
      <c r="G23" s="209">
        <v>51</v>
      </c>
      <c r="H23" s="214">
        <f>(G23-D23)</f>
        <v>51</v>
      </c>
      <c r="I23" s="216">
        <f>(F23+H23)</f>
        <v>107</v>
      </c>
      <c r="J23" s="218">
        <f>SUM(E23+G23)</f>
        <v>107</v>
      </c>
      <c r="K23" s="9"/>
      <c r="L23" s="202"/>
    </row>
    <row r="24" spans="1:12" ht="19.5">
      <c r="A24" s="194" t="s">
        <v>472</v>
      </c>
      <c r="B24" s="193" t="s">
        <v>399</v>
      </c>
      <c r="C24" s="206">
        <v>40786</v>
      </c>
      <c r="D24" s="207">
        <v>16</v>
      </c>
      <c r="E24" s="209">
        <v>52</v>
      </c>
      <c r="F24" s="208">
        <f>(E24-D24)</f>
        <v>36</v>
      </c>
      <c r="G24" s="209">
        <v>60</v>
      </c>
      <c r="H24" s="214">
        <f>(G24-D24)</f>
        <v>44</v>
      </c>
      <c r="I24" s="216">
        <f>(F24+H24)</f>
        <v>80</v>
      </c>
      <c r="J24" s="218">
        <f>SUM(E24+G24)</f>
        <v>112</v>
      </c>
      <c r="K24" s="9"/>
      <c r="L24" s="202"/>
    </row>
    <row r="25" spans="1:12" ht="19.5">
      <c r="A25" s="194" t="s">
        <v>476</v>
      </c>
      <c r="B25" s="193" t="s">
        <v>56</v>
      </c>
      <c r="C25" s="206">
        <v>41031</v>
      </c>
      <c r="D25" s="207">
        <v>0</v>
      </c>
      <c r="E25" s="209">
        <v>64</v>
      </c>
      <c r="F25" s="208">
        <f>(E25-D25)</f>
        <v>64</v>
      </c>
      <c r="G25" s="209">
        <v>58</v>
      </c>
      <c r="H25" s="214">
        <f>(G25-D25)</f>
        <v>58</v>
      </c>
      <c r="I25" s="216">
        <f>(F25+H25)</f>
        <v>122</v>
      </c>
      <c r="J25" s="218">
        <f>SUM(E25+G25)</f>
        <v>122</v>
      </c>
      <c r="K25" s="9"/>
      <c r="L25" s="202"/>
    </row>
    <row r="26" spans="1:12" ht="19.5">
      <c r="A26" s="194" t="s">
        <v>493</v>
      </c>
      <c r="B26" s="193" t="s">
        <v>385</v>
      </c>
      <c r="C26" s="206">
        <v>41016</v>
      </c>
      <c r="D26" s="207">
        <v>20</v>
      </c>
      <c r="E26" s="209">
        <v>62</v>
      </c>
      <c r="F26" s="208">
        <f>(E26-D26)</f>
        <v>42</v>
      </c>
      <c r="G26" s="209">
        <v>69</v>
      </c>
      <c r="H26" s="214">
        <f>(G26-D26)</f>
        <v>49</v>
      </c>
      <c r="I26" s="216">
        <f>(F26+H26)</f>
        <v>91</v>
      </c>
      <c r="J26" s="218">
        <f>SUM(E26+G26)</f>
        <v>131</v>
      </c>
      <c r="K26" s="9"/>
      <c r="L26" s="202"/>
    </row>
    <row r="27" spans="1:12" ht="19.5">
      <c r="A27" s="194" t="s">
        <v>490</v>
      </c>
      <c r="B27" s="193" t="s">
        <v>385</v>
      </c>
      <c r="C27" s="206">
        <v>41201</v>
      </c>
      <c r="D27" s="207">
        <v>20</v>
      </c>
      <c r="E27" s="209">
        <v>74</v>
      </c>
      <c r="F27" s="208">
        <f>(E27-D27)</f>
        <v>54</v>
      </c>
      <c r="G27" s="209">
        <v>67</v>
      </c>
      <c r="H27" s="214">
        <f>(G27-D27)</f>
        <v>47</v>
      </c>
      <c r="I27" s="216">
        <f>(F27+H27)</f>
        <v>101</v>
      </c>
      <c r="J27" s="218">
        <f>SUM(E27+G27)</f>
        <v>141</v>
      </c>
      <c r="K27" s="9"/>
      <c r="L27" s="202"/>
    </row>
    <row r="28" spans="1:12" ht="19.5">
      <c r="A28" s="194" t="s">
        <v>477</v>
      </c>
      <c r="B28" s="193" t="s">
        <v>74</v>
      </c>
      <c r="C28" s="206">
        <v>40954</v>
      </c>
      <c r="D28" s="207">
        <v>20</v>
      </c>
      <c r="E28" s="209">
        <v>69</v>
      </c>
      <c r="F28" s="208">
        <f>(E28-D28)</f>
        <v>49</v>
      </c>
      <c r="G28" s="209">
        <v>72</v>
      </c>
      <c r="H28" s="214">
        <f>(G28-D28)</f>
        <v>52</v>
      </c>
      <c r="I28" s="216">
        <f>(F28+H28)</f>
        <v>101</v>
      </c>
      <c r="J28" s="218">
        <f>SUM(E28+G28)</f>
        <v>141</v>
      </c>
      <c r="K28" s="9"/>
      <c r="L28" s="202"/>
    </row>
    <row r="29" spans="1:12" ht="19.5">
      <c r="A29" s="194" t="s">
        <v>481</v>
      </c>
      <c r="B29" s="193" t="s">
        <v>274</v>
      </c>
      <c r="C29" s="206">
        <v>40906</v>
      </c>
      <c r="D29" s="207">
        <v>0</v>
      </c>
      <c r="E29" s="209">
        <v>67</v>
      </c>
      <c r="F29" s="208">
        <f>(E29-D29)</f>
        <v>67</v>
      </c>
      <c r="G29" s="209">
        <v>78</v>
      </c>
      <c r="H29" s="214">
        <f>(G29-D29)</f>
        <v>78</v>
      </c>
      <c r="I29" s="216">
        <f>(F29+H29)</f>
        <v>145</v>
      </c>
      <c r="J29" s="218">
        <f>SUM(E29+G29)</f>
        <v>145</v>
      </c>
      <c r="K29" s="9"/>
      <c r="L29" s="202"/>
    </row>
    <row r="30" spans="1:12" ht="19.5">
      <c r="A30" s="194" t="s">
        <v>484</v>
      </c>
      <c r="B30" s="193" t="s">
        <v>485</v>
      </c>
      <c r="C30" s="206">
        <v>41194</v>
      </c>
      <c r="D30" s="207">
        <v>0</v>
      </c>
      <c r="E30" s="209">
        <v>75</v>
      </c>
      <c r="F30" s="208">
        <f>(E30-D30)</f>
        <v>75</v>
      </c>
      <c r="G30" s="209">
        <v>76</v>
      </c>
      <c r="H30" s="214">
        <f>(G30-D30)</f>
        <v>76</v>
      </c>
      <c r="I30" s="216">
        <f>(F30+H30)</f>
        <v>151</v>
      </c>
      <c r="J30" s="218">
        <f>SUM(E30+G30)</f>
        <v>151</v>
      </c>
      <c r="K30" s="9"/>
      <c r="L30" s="202"/>
    </row>
    <row r="31" spans="1:12" ht="19.5">
      <c r="A31" s="194" t="s">
        <v>198</v>
      </c>
      <c r="B31" s="193" t="s">
        <v>62</v>
      </c>
      <c r="C31" s="206">
        <v>41124</v>
      </c>
      <c r="D31" s="207">
        <v>0</v>
      </c>
      <c r="E31" s="209">
        <v>74</v>
      </c>
      <c r="F31" s="208">
        <f>(E31-D31)</f>
        <v>74</v>
      </c>
      <c r="G31" s="209">
        <v>77</v>
      </c>
      <c r="H31" s="214">
        <f>(G31-D31)</f>
        <v>77</v>
      </c>
      <c r="I31" s="216">
        <f>(F31+H31)</f>
        <v>151</v>
      </c>
      <c r="J31" s="218">
        <f>SUM(E31+G31)</f>
        <v>151</v>
      </c>
      <c r="K31" s="9"/>
      <c r="L31" s="202"/>
    </row>
    <row r="32" spans="1:12" ht="19.5">
      <c r="A32" s="194" t="s">
        <v>486</v>
      </c>
      <c r="B32" s="193" t="s">
        <v>485</v>
      </c>
      <c r="C32" s="206">
        <v>41194</v>
      </c>
      <c r="D32" s="207">
        <v>0</v>
      </c>
      <c r="E32" s="209">
        <v>78</v>
      </c>
      <c r="F32" s="208">
        <f>(E32-D32)</f>
        <v>78</v>
      </c>
      <c r="G32" s="209">
        <v>84</v>
      </c>
      <c r="H32" s="214">
        <f>(G32-D32)</f>
        <v>84</v>
      </c>
      <c r="I32" s="216">
        <f>(F32+H32)</f>
        <v>162</v>
      </c>
      <c r="J32" s="218">
        <f>SUM(E32+G32)</f>
        <v>162</v>
      </c>
      <c r="K32" s="9"/>
      <c r="L32" s="202"/>
    </row>
    <row r="33" spans="1:12" ht="19.5">
      <c r="A33" s="194" t="s">
        <v>483</v>
      </c>
      <c r="B33" s="193" t="s">
        <v>274</v>
      </c>
      <c r="C33" s="206">
        <v>40789</v>
      </c>
      <c r="D33" s="207">
        <v>0</v>
      </c>
      <c r="E33" s="209">
        <v>87</v>
      </c>
      <c r="F33" s="208">
        <f>(E33-D33)</f>
        <v>87</v>
      </c>
      <c r="G33" s="209">
        <v>89</v>
      </c>
      <c r="H33" s="214">
        <f>(G33-D33)</f>
        <v>89</v>
      </c>
      <c r="I33" s="216">
        <f>(F33+H33)</f>
        <v>176</v>
      </c>
      <c r="J33" s="218">
        <f>SUM(E33+G33)</f>
        <v>176</v>
      </c>
      <c r="K33" s="9"/>
      <c r="L33" s="202"/>
    </row>
    <row r="34" spans="1:12" ht="19.5">
      <c r="A34" s="244" t="s">
        <v>480</v>
      </c>
      <c r="B34" s="193" t="s">
        <v>274</v>
      </c>
      <c r="C34" s="206">
        <v>40634</v>
      </c>
      <c r="D34" s="207">
        <v>0</v>
      </c>
      <c r="E34" s="246" t="s">
        <v>11</v>
      </c>
      <c r="F34" s="247" t="s">
        <v>11</v>
      </c>
      <c r="G34" s="246" t="s">
        <v>11</v>
      </c>
      <c r="H34" s="261" t="s">
        <v>11</v>
      </c>
      <c r="I34" s="262" t="s">
        <v>11</v>
      </c>
      <c r="J34" s="263" t="s">
        <v>11</v>
      </c>
      <c r="K34" s="9"/>
      <c r="L34" s="202"/>
    </row>
    <row r="35" spans="1:12" ht="20.25" thickBot="1">
      <c r="A35" s="250" t="s">
        <v>492</v>
      </c>
      <c r="B35" s="211" t="s">
        <v>274</v>
      </c>
      <c r="C35" s="212">
        <v>40818</v>
      </c>
      <c r="D35" s="213">
        <v>20</v>
      </c>
      <c r="E35" s="252" t="s">
        <v>11</v>
      </c>
      <c r="F35" s="248" t="s">
        <v>11</v>
      </c>
      <c r="G35" s="252" t="s">
        <v>11</v>
      </c>
      <c r="H35" s="264" t="s">
        <v>11</v>
      </c>
      <c r="I35" s="265" t="s">
        <v>11</v>
      </c>
      <c r="J35" s="266" t="s">
        <v>11</v>
      </c>
      <c r="K35" s="9"/>
      <c r="L35" s="202"/>
    </row>
    <row r="36" spans="1:12" ht="19.5" thickBot="1">
      <c r="B36" s="1"/>
      <c r="C36" s="1"/>
      <c r="D36" s="1"/>
      <c r="E36" s="1"/>
      <c r="K36" s="9"/>
    </row>
    <row r="37" spans="1:12" ht="20.25" thickBot="1">
      <c r="A37" s="291" t="s">
        <v>263</v>
      </c>
      <c r="B37" s="292"/>
      <c r="C37" s="292"/>
      <c r="D37" s="292"/>
      <c r="E37" s="292"/>
      <c r="F37" s="292"/>
      <c r="G37" s="292"/>
      <c r="H37" s="292"/>
      <c r="I37" s="292"/>
      <c r="J37" s="293"/>
      <c r="K37" s="9"/>
      <c r="L37" s="202"/>
    </row>
    <row r="38" spans="1:12" ht="20.25" thickBot="1">
      <c r="B38" s="1"/>
      <c r="C38" s="1"/>
      <c r="D38" s="1"/>
      <c r="E38" s="300" t="s">
        <v>257</v>
      </c>
      <c r="F38" s="301"/>
      <c r="G38" s="302" t="s">
        <v>258</v>
      </c>
      <c r="H38" s="303"/>
      <c r="I38" s="201"/>
      <c r="L38" s="202"/>
    </row>
    <row r="39" spans="1:12" ht="20.25" thickBot="1">
      <c r="A39" s="18" t="s">
        <v>0</v>
      </c>
      <c r="B39" s="203" t="s">
        <v>10</v>
      </c>
      <c r="C39" s="203" t="s">
        <v>45</v>
      </c>
      <c r="D39" s="204" t="s">
        <v>1</v>
      </c>
      <c r="E39" s="71" t="s">
        <v>4</v>
      </c>
      <c r="F39" s="71" t="s">
        <v>5</v>
      </c>
      <c r="G39" s="72" t="s">
        <v>4</v>
      </c>
      <c r="H39" s="260" t="s">
        <v>5</v>
      </c>
      <c r="I39" s="215" t="s">
        <v>16</v>
      </c>
      <c r="J39" s="217" t="s">
        <v>15</v>
      </c>
      <c r="K39" s="205"/>
      <c r="L39" s="202"/>
    </row>
    <row r="40" spans="1:12" ht="20.25" thickBot="1">
      <c r="A40" s="194" t="s">
        <v>504</v>
      </c>
      <c r="B40" s="269" t="s">
        <v>462</v>
      </c>
      <c r="C40" s="206">
        <v>41016</v>
      </c>
      <c r="D40" s="207">
        <v>14</v>
      </c>
      <c r="E40" s="209">
        <v>44</v>
      </c>
      <c r="F40" s="208">
        <f>(E40-D40)</f>
        <v>30</v>
      </c>
      <c r="G40" s="209">
        <v>49</v>
      </c>
      <c r="H40" s="214">
        <f>(G40-D40)</f>
        <v>35</v>
      </c>
      <c r="I40" s="216">
        <f>(F40+H40)</f>
        <v>65</v>
      </c>
      <c r="J40" s="280">
        <f>SUM(E40+G40)</f>
        <v>93</v>
      </c>
      <c r="K40" s="19" t="s">
        <v>255</v>
      </c>
      <c r="L40" s="202"/>
    </row>
    <row r="41" spans="1:12" ht="20.25" thickBot="1">
      <c r="A41" s="194" t="s">
        <v>503</v>
      </c>
      <c r="B41" s="193" t="s">
        <v>56</v>
      </c>
      <c r="C41" s="206">
        <v>40917</v>
      </c>
      <c r="D41" s="207">
        <v>0</v>
      </c>
      <c r="E41" s="209">
        <v>45</v>
      </c>
      <c r="F41" s="208">
        <f>(E41-D41)</f>
        <v>45</v>
      </c>
      <c r="G41" s="209">
        <v>50</v>
      </c>
      <c r="H41" s="214">
        <f>(G41-D41)</f>
        <v>50</v>
      </c>
      <c r="I41" s="216">
        <f>(F41+H41)</f>
        <v>95</v>
      </c>
      <c r="J41" s="280">
        <f>SUM(E41+G41)</f>
        <v>95</v>
      </c>
      <c r="K41" s="19" t="s">
        <v>256</v>
      </c>
      <c r="L41" s="202"/>
    </row>
    <row r="42" spans="1:12" ht="20.25" thickBot="1">
      <c r="A42" s="194" t="s">
        <v>502</v>
      </c>
      <c r="B42" s="269" t="s">
        <v>371</v>
      </c>
      <c r="C42" s="206">
        <v>40820</v>
      </c>
      <c r="D42" s="207">
        <v>10</v>
      </c>
      <c r="E42" s="209">
        <v>44</v>
      </c>
      <c r="F42" s="208">
        <f>(E42-D42)</f>
        <v>34</v>
      </c>
      <c r="G42" s="209">
        <v>53</v>
      </c>
      <c r="H42" s="214">
        <f>(G42-D42)</f>
        <v>43</v>
      </c>
      <c r="I42" s="216">
        <f>(F42+H42)</f>
        <v>77</v>
      </c>
      <c r="J42" s="218">
        <f>SUM(E42+G42)</f>
        <v>97</v>
      </c>
      <c r="L42" s="202"/>
    </row>
    <row r="43" spans="1:12" ht="20.25" thickBot="1">
      <c r="A43" s="194" t="s">
        <v>495</v>
      </c>
      <c r="B43" s="193" t="s">
        <v>62</v>
      </c>
      <c r="C43" s="206">
        <v>40616</v>
      </c>
      <c r="D43" s="207">
        <v>17</v>
      </c>
      <c r="E43" s="209">
        <v>55</v>
      </c>
      <c r="F43" s="208">
        <f>(E43-D43)</f>
        <v>38</v>
      </c>
      <c r="G43" s="209">
        <v>52</v>
      </c>
      <c r="H43" s="214">
        <f>(G43-D43)</f>
        <v>35</v>
      </c>
      <c r="I43" s="281">
        <f>(F43+H43)</f>
        <v>73</v>
      </c>
      <c r="J43" s="218">
        <f>SUM(E43+G43)</f>
        <v>107</v>
      </c>
      <c r="K43" s="19" t="s">
        <v>546</v>
      </c>
    </row>
    <row r="44" spans="1:12" ht="19.5">
      <c r="A44" s="194" t="s">
        <v>500</v>
      </c>
      <c r="B44" s="269" t="s">
        <v>501</v>
      </c>
      <c r="C44" s="206">
        <v>40663</v>
      </c>
      <c r="D44" s="207">
        <v>0</v>
      </c>
      <c r="E44" s="209">
        <v>54</v>
      </c>
      <c r="F44" s="208">
        <f>(E44-D44)</f>
        <v>54</v>
      </c>
      <c r="G44" s="209">
        <v>54</v>
      </c>
      <c r="H44" s="214">
        <f>(G44-D44)</f>
        <v>54</v>
      </c>
      <c r="I44" s="216">
        <f>(F44+H44)</f>
        <v>108</v>
      </c>
      <c r="J44" s="218">
        <f>SUM(E44+G44)</f>
        <v>108</v>
      </c>
      <c r="K44" s="9"/>
    </row>
    <row r="45" spans="1:12" ht="19.5">
      <c r="A45" s="194" t="s">
        <v>499</v>
      </c>
      <c r="B45" s="193" t="s">
        <v>274</v>
      </c>
      <c r="C45" s="206">
        <v>40984</v>
      </c>
      <c r="D45" s="207">
        <v>15</v>
      </c>
      <c r="E45" s="209">
        <v>55</v>
      </c>
      <c r="F45" s="208">
        <f>(E45-D45)</f>
        <v>40</v>
      </c>
      <c r="G45" s="209">
        <v>55</v>
      </c>
      <c r="H45" s="214">
        <f>(G45-D45)</f>
        <v>40</v>
      </c>
      <c r="I45" s="216">
        <f>(F45+H45)</f>
        <v>80</v>
      </c>
      <c r="J45" s="218">
        <f>SUM(E45+G45)</f>
        <v>110</v>
      </c>
      <c r="K45" s="9"/>
    </row>
    <row r="46" spans="1:12" ht="19.5">
      <c r="A46" s="194" t="s">
        <v>201</v>
      </c>
      <c r="B46" s="193" t="s">
        <v>62</v>
      </c>
      <c r="C46" s="206">
        <v>41055</v>
      </c>
      <c r="D46" s="207">
        <v>18</v>
      </c>
      <c r="E46" s="209">
        <v>61</v>
      </c>
      <c r="F46" s="208">
        <f>(E46-D46)</f>
        <v>43</v>
      </c>
      <c r="G46" s="209">
        <v>56</v>
      </c>
      <c r="H46" s="214">
        <f>(G46-D46)</f>
        <v>38</v>
      </c>
      <c r="I46" s="216">
        <f>(F46+H46)</f>
        <v>81</v>
      </c>
      <c r="J46" s="218">
        <f>SUM(E46+G46)</f>
        <v>117</v>
      </c>
      <c r="K46" s="9"/>
    </row>
    <row r="47" spans="1:12" ht="19.5">
      <c r="A47" s="194" t="s">
        <v>496</v>
      </c>
      <c r="B47" s="193" t="s">
        <v>68</v>
      </c>
      <c r="C47" s="206">
        <v>40795</v>
      </c>
      <c r="D47" s="207">
        <v>24</v>
      </c>
      <c r="E47" s="209">
        <v>62</v>
      </c>
      <c r="F47" s="208">
        <f>(E47-D47)</f>
        <v>38</v>
      </c>
      <c r="G47" s="209">
        <v>70</v>
      </c>
      <c r="H47" s="214">
        <f>(G47-D47)</f>
        <v>46</v>
      </c>
      <c r="I47" s="216">
        <f>(F47+H47)</f>
        <v>84</v>
      </c>
      <c r="J47" s="218">
        <f>SUM(E47+G47)</f>
        <v>132</v>
      </c>
      <c r="K47" s="9"/>
    </row>
    <row r="48" spans="1:12" ht="19.5">
      <c r="A48" s="194" t="s">
        <v>497</v>
      </c>
      <c r="B48" s="193" t="s">
        <v>62</v>
      </c>
      <c r="C48" s="206">
        <v>41073</v>
      </c>
      <c r="D48" s="207">
        <v>24</v>
      </c>
      <c r="E48" s="209">
        <v>65</v>
      </c>
      <c r="F48" s="208">
        <f>(E48-D48)</f>
        <v>41</v>
      </c>
      <c r="G48" s="209">
        <v>70</v>
      </c>
      <c r="H48" s="214">
        <f>(G48-D48)</f>
        <v>46</v>
      </c>
      <c r="I48" s="216">
        <f>(F48+H48)</f>
        <v>87</v>
      </c>
      <c r="J48" s="218">
        <f>SUM(E48+G48)</f>
        <v>135</v>
      </c>
      <c r="K48" s="9"/>
    </row>
    <row r="49" spans="1:11" ht="19.5">
      <c r="A49" s="194" t="s">
        <v>494</v>
      </c>
      <c r="B49" s="193" t="s">
        <v>54</v>
      </c>
      <c r="C49" s="206">
        <v>41129</v>
      </c>
      <c r="D49" s="207">
        <v>22</v>
      </c>
      <c r="E49" s="209">
        <v>65</v>
      </c>
      <c r="F49" s="208">
        <f>(E49-D49)</f>
        <v>43</v>
      </c>
      <c r="G49" s="209">
        <v>73</v>
      </c>
      <c r="H49" s="214">
        <f>(G49-D49)</f>
        <v>51</v>
      </c>
      <c r="I49" s="216">
        <f>(F49+H49)</f>
        <v>94</v>
      </c>
      <c r="J49" s="218">
        <f>SUM(E49+G49)</f>
        <v>138</v>
      </c>
      <c r="K49" s="9"/>
    </row>
    <row r="50" spans="1:11" ht="19.5">
      <c r="A50" s="194" t="s">
        <v>505</v>
      </c>
      <c r="B50" s="193" t="s">
        <v>56</v>
      </c>
      <c r="C50" s="206">
        <v>40909</v>
      </c>
      <c r="D50" s="207">
        <v>0</v>
      </c>
      <c r="E50" s="209">
        <v>81</v>
      </c>
      <c r="F50" s="208">
        <f>(E50-D50)</f>
        <v>81</v>
      </c>
      <c r="G50" s="209">
        <v>81</v>
      </c>
      <c r="H50" s="214">
        <f>(G50-D50)</f>
        <v>81</v>
      </c>
      <c r="I50" s="216">
        <f>(F50+H50)</f>
        <v>162</v>
      </c>
      <c r="J50" s="218">
        <f>SUM(E50+G50)</f>
        <v>162</v>
      </c>
      <c r="K50" s="9"/>
    </row>
    <row r="51" spans="1:11" ht="20.25" thickBot="1">
      <c r="A51" s="210" t="s">
        <v>498</v>
      </c>
      <c r="B51" s="211" t="s">
        <v>274</v>
      </c>
      <c r="C51" s="212">
        <v>41026</v>
      </c>
      <c r="D51" s="213">
        <v>19</v>
      </c>
      <c r="E51" s="240">
        <v>75</v>
      </c>
      <c r="F51" s="241">
        <f>(E51-D51)</f>
        <v>56</v>
      </c>
      <c r="G51" s="252" t="s">
        <v>11</v>
      </c>
      <c r="H51" s="264" t="s">
        <v>11</v>
      </c>
      <c r="I51" s="265" t="s">
        <v>11</v>
      </c>
      <c r="J51" s="266" t="s">
        <v>11</v>
      </c>
      <c r="K51" s="9"/>
    </row>
    <row r="52" spans="1:11">
      <c r="C52" s="1"/>
      <c r="D52" s="1"/>
      <c r="E52" s="1"/>
    </row>
    <row r="53" spans="1:11">
      <c r="C53" s="1"/>
      <c r="D53" s="1"/>
      <c r="E53" s="1"/>
    </row>
    <row r="54" spans="1:11">
      <c r="C54" s="1"/>
      <c r="D54" s="1"/>
      <c r="E54" s="1"/>
    </row>
    <row r="55" spans="1:11">
      <c r="C55" s="1"/>
      <c r="D55" s="1"/>
      <c r="E55" s="1"/>
    </row>
    <row r="56" spans="1:11">
      <c r="C56" s="1"/>
      <c r="D56" s="1"/>
      <c r="E56" s="1"/>
    </row>
    <row r="57" spans="1:11">
      <c r="C57" s="1"/>
      <c r="D57" s="1"/>
      <c r="E57" s="1"/>
    </row>
    <row r="58" spans="1:11">
      <c r="C58" s="1"/>
      <c r="D58" s="1"/>
      <c r="E58" s="1"/>
    </row>
    <row r="59" spans="1:11">
      <c r="C59" s="1"/>
      <c r="D59" s="1"/>
      <c r="E59" s="1"/>
    </row>
    <row r="60" spans="1:11">
      <c r="C60" s="1"/>
      <c r="D60" s="1"/>
      <c r="E60" s="1"/>
    </row>
    <row r="61" spans="1:11">
      <c r="C61" s="1"/>
      <c r="D61" s="1"/>
      <c r="E61" s="1"/>
    </row>
    <row r="62" spans="1:11">
      <c r="C62" s="1"/>
      <c r="D62" s="1"/>
      <c r="E62" s="1"/>
    </row>
    <row r="63" spans="1:11">
      <c r="C63" s="1"/>
      <c r="D63" s="1"/>
      <c r="E63" s="1"/>
    </row>
    <row r="64" spans="1:11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</sheetData>
  <sortState ref="A40:J51">
    <sortCondition ref="J40:J51"/>
  </sortState>
  <mergeCells count="12">
    <mergeCell ref="A37:J37"/>
    <mergeCell ref="E38:F38"/>
    <mergeCell ref="G38:H38"/>
    <mergeCell ref="A3:F3"/>
    <mergeCell ref="A1:J1"/>
    <mergeCell ref="A2:J2"/>
    <mergeCell ref="A4:J4"/>
    <mergeCell ref="A5:J5"/>
    <mergeCell ref="A6:J6"/>
    <mergeCell ref="A8:J8"/>
    <mergeCell ref="E9:F9"/>
    <mergeCell ref="G9:H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95"/>
  <sheetViews>
    <sheetView zoomScale="70" workbookViewId="0">
      <selection sqref="A1:J1"/>
    </sheetView>
  </sheetViews>
  <sheetFormatPr baseColWidth="10" defaultRowHeight="18.75"/>
  <cols>
    <col min="1" max="1" width="49" style="1" bestFit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3" width="11.42578125" style="1" customWidth="1"/>
    <col min="14" max="16384" width="11.42578125" style="1"/>
  </cols>
  <sheetData>
    <row r="1" spans="1:20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>
      <c r="A2" s="295" t="str">
        <f>JUVENILES!A2</f>
        <v>36°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>
      <c r="A3" s="296" t="s">
        <v>8</v>
      </c>
      <c r="B3" s="296"/>
      <c r="C3" s="296"/>
      <c r="D3" s="296"/>
      <c r="E3" s="296"/>
      <c r="F3" s="296"/>
      <c r="G3" s="199"/>
      <c r="H3" s="199"/>
      <c r="I3" s="199"/>
      <c r="J3" s="199"/>
    </row>
    <row r="4" spans="1:20" ht="26.25">
      <c r="A4" s="297" t="s">
        <v>260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>
      <c r="A5" s="298" t="s">
        <v>253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 ht="19.5" thickBot="1">
      <c r="A6" s="299" t="s">
        <v>252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>
      <c r="A7" s="291" t="s">
        <v>264</v>
      </c>
      <c r="B7" s="292"/>
      <c r="C7" s="292"/>
      <c r="D7" s="292"/>
      <c r="E7" s="292"/>
      <c r="F7" s="292"/>
      <c r="G7" s="292"/>
      <c r="H7" s="292"/>
      <c r="I7" s="292"/>
      <c r="J7" s="293"/>
      <c r="K7" s="9"/>
      <c r="L7" s="202"/>
    </row>
    <row r="8" spans="1:20" ht="20.25" thickBot="1">
      <c r="B8" s="1"/>
      <c r="C8" s="1"/>
      <c r="D8" s="1"/>
      <c r="E8" s="300" t="s">
        <v>257</v>
      </c>
      <c r="F8" s="301"/>
      <c r="G8" s="302" t="s">
        <v>258</v>
      </c>
      <c r="H8" s="303"/>
      <c r="I8" s="201"/>
    </row>
    <row r="9" spans="1:20" s="200" customFormat="1" ht="18.600000000000001" customHeight="1" thickBot="1">
      <c r="A9" s="18" t="s">
        <v>0</v>
      </c>
      <c r="B9" s="203" t="s">
        <v>10</v>
      </c>
      <c r="C9" s="203" t="s">
        <v>45</v>
      </c>
      <c r="D9" s="204" t="s">
        <v>1</v>
      </c>
      <c r="E9" s="71" t="s">
        <v>4</v>
      </c>
      <c r="F9" s="71" t="s">
        <v>5</v>
      </c>
      <c r="G9" s="72" t="s">
        <v>4</v>
      </c>
      <c r="H9" s="260" t="s">
        <v>5</v>
      </c>
      <c r="I9" s="215" t="s">
        <v>16</v>
      </c>
      <c r="J9" s="217" t="s">
        <v>15</v>
      </c>
      <c r="K9" s="205"/>
      <c r="L9" s="202"/>
      <c r="O9" s="1"/>
      <c r="P9" s="1"/>
      <c r="Q9" s="1"/>
      <c r="R9" s="1"/>
      <c r="S9" s="1"/>
      <c r="T9" s="1"/>
    </row>
    <row r="10" spans="1:20" ht="18.600000000000001" customHeight="1" thickBot="1">
      <c r="A10" s="194" t="s">
        <v>519</v>
      </c>
      <c r="B10" s="249" t="s">
        <v>520</v>
      </c>
      <c r="C10" s="206">
        <v>41332</v>
      </c>
      <c r="D10" s="207">
        <v>0</v>
      </c>
      <c r="E10" s="209">
        <v>37</v>
      </c>
      <c r="F10" s="208">
        <f>(E10-D10)</f>
        <v>37</v>
      </c>
      <c r="G10" s="209">
        <v>36</v>
      </c>
      <c r="H10" s="214">
        <f>(G10-D10)</f>
        <v>36</v>
      </c>
      <c r="I10" s="216">
        <f>(F10+H10)</f>
        <v>73</v>
      </c>
      <c r="J10" s="280">
        <f>SUM(E10+G10)</f>
        <v>73</v>
      </c>
      <c r="K10" s="19" t="s">
        <v>255</v>
      </c>
      <c r="L10" s="202"/>
      <c r="N10" s="200"/>
      <c r="O10" s="200"/>
      <c r="P10" s="200"/>
      <c r="Q10" s="200"/>
    </row>
    <row r="11" spans="1:20" ht="18.600000000000001" customHeight="1" thickBot="1">
      <c r="A11" s="194" t="s">
        <v>508</v>
      </c>
      <c r="B11" s="193" t="s">
        <v>399</v>
      </c>
      <c r="C11" s="206">
        <v>41277</v>
      </c>
      <c r="D11" s="207">
        <v>-3</v>
      </c>
      <c r="E11" s="209">
        <v>34</v>
      </c>
      <c r="F11" s="208">
        <f>(E11-D11)</f>
        <v>37</v>
      </c>
      <c r="G11" s="209">
        <v>40</v>
      </c>
      <c r="H11" s="214">
        <f>(G11-D11)</f>
        <v>43</v>
      </c>
      <c r="I11" s="216">
        <f>(F11+H11)</f>
        <v>80</v>
      </c>
      <c r="J11" s="280">
        <f>SUM(E11+G11)</f>
        <v>74</v>
      </c>
      <c r="K11" s="19" t="s">
        <v>256</v>
      </c>
      <c r="L11" s="202"/>
    </row>
    <row r="12" spans="1:20" ht="18.600000000000001" customHeight="1" thickBot="1">
      <c r="A12" s="194" t="s">
        <v>518</v>
      </c>
      <c r="B12" s="249" t="s">
        <v>302</v>
      </c>
      <c r="C12" s="206">
        <v>41451</v>
      </c>
      <c r="D12" s="207">
        <v>9</v>
      </c>
      <c r="E12" s="209">
        <v>44</v>
      </c>
      <c r="F12" s="208">
        <f>(E12-D12)</f>
        <v>35</v>
      </c>
      <c r="G12" s="209">
        <v>40</v>
      </c>
      <c r="H12" s="214">
        <f>(G12-D12)</f>
        <v>31</v>
      </c>
      <c r="I12" s="281">
        <f>(F12+H12)</f>
        <v>66</v>
      </c>
      <c r="J12" s="218">
        <f>SUM(E12+G12)</f>
        <v>84</v>
      </c>
      <c r="K12" s="19" t="s">
        <v>546</v>
      </c>
      <c r="L12" s="202"/>
    </row>
    <row r="13" spans="1:20" ht="18.600000000000001" customHeight="1">
      <c r="A13" s="194" t="s">
        <v>515</v>
      </c>
      <c r="B13" s="193" t="s">
        <v>56</v>
      </c>
      <c r="C13" s="206">
        <v>41730</v>
      </c>
      <c r="D13" s="207">
        <v>0</v>
      </c>
      <c r="E13" s="209">
        <v>51</v>
      </c>
      <c r="F13" s="208">
        <f>(E13-D13)</f>
        <v>51</v>
      </c>
      <c r="G13" s="209">
        <v>44</v>
      </c>
      <c r="H13" s="214">
        <f>(G13-D13)</f>
        <v>44</v>
      </c>
      <c r="I13" s="216">
        <f>(F13+H13)</f>
        <v>95</v>
      </c>
      <c r="J13" s="218">
        <f>SUM(E13+G13)</f>
        <v>95</v>
      </c>
      <c r="L13" s="202"/>
    </row>
    <row r="14" spans="1:20" ht="18.600000000000001" customHeight="1">
      <c r="A14" s="194" t="s">
        <v>514</v>
      </c>
      <c r="B14" s="193" t="s">
        <v>274</v>
      </c>
      <c r="C14" s="206">
        <v>41775</v>
      </c>
      <c r="D14" s="207">
        <v>0</v>
      </c>
      <c r="E14" s="209">
        <v>52</v>
      </c>
      <c r="F14" s="208">
        <f>(E14-D14)</f>
        <v>52</v>
      </c>
      <c r="G14" s="209">
        <v>54</v>
      </c>
      <c r="H14" s="214">
        <f>(G14-D14)</f>
        <v>54</v>
      </c>
      <c r="I14" s="216">
        <f>(F14+H14)</f>
        <v>106</v>
      </c>
      <c r="J14" s="218">
        <f>SUM(E14+G14)</f>
        <v>106</v>
      </c>
      <c r="L14" s="202"/>
    </row>
    <row r="15" spans="1:20" ht="18.600000000000001" customHeight="1">
      <c r="A15" s="194" t="s">
        <v>507</v>
      </c>
      <c r="B15" s="193" t="s">
        <v>274</v>
      </c>
      <c r="C15" s="206">
        <v>41592</v>
      </c>
      <c r="D15" s="207">
        <v>19</v>
      </c>
      <c r="E15" s="209">
        <v>55</v>
      </c>
      <c r="F15" s="208">
        <f>(E15-D15)</f>
        <v>36</v>
      </c>
      <c r="G15" s="209">
        <v>52</v>
      </c>
      <c r="H15" s="214">
        <f>(G15-D15)</f>
        <v>33</v>
      </c>
      <c r="I15" s="216">
        <f>(F15+H15)</f>
        <v>69</v>
      </c>
      <c r="J15" s="218">
        <f>SUM(E15+G15)</f>
        <v>107</v>
      </c>
      <c r="L15" s="202"/>
    </row>
    <row r="16" spans="1:20" ht="18.600000000000001" customHeight="1">
      <c r="A16" s="194" t="s">
        <v>521</v>
      </c>
      <c r="B16" s="249" t="s">
        <v>443</v>
      </c>
      <c r="C16" s="206">
        <v>41472</v>
      </c>
      <c r="D16" s="207">
        <v>0</v>
      </c>
      <c r="E16" s="209">
        <v>55</v>
      </c>
      <c r="F16" s="208">
        <f>(E16-D16)</f>
        <v>55</v>
      </c>
      <c r="G16" s="209">
        <v>60</v>
      </c>
      <c r="H16" s="214">
        <f>(G16-D16)</f>
        <v>60</v>
      </c>
      <c r="I16" s="216">
        <f>(F16+H16)</f>
        <v>115</v>
      </c>
      <c r="J16" s="218">
        <f>SUM(E16+G16)</f>
        <v>115</v>
      </c>
      <c r="L16" s="202"/>
    </row>
    <row r="17" spans="1:12" ht="18.600000000000001" customHeight="1">
      <c r="A17" s="194" t="s">
        <v>516</v>
      </c>
      <c r="B17" s="193" t="s">
        <v>385</v>
      </c>
      <c r="C17" s="206">
        <v>41428</v>
      </c>
      <c r="D17" s="207">
        <v>16</v>
      </c>
      <c r="E17" s="209">
        <v>55</v>
      </c>
      <c r="F17" s="208">
        <f>(E17-D17)</f>
        <v>39</v>
      </c>
      <c r="G17" s="209">
        <v>61</v>
      </c>
      <c r="H17" s="214">
        <f>(G17-D17)</f>
        <v>45</v>
      </c>
      <c r="I17" s="216">
        <f>(F17+H17)</f>
        <v>84</v>
      </c>
      <c r="J17" s="218">
        <f>SUM(E17+G17)</f>
        <v>116</v>
      </c>
      <c r="L17" s="202"/>
    </row>
    <row r="18" spans="1:12" ht="18.600000000000001" customHeight="1">
      <c r="A18" s="194" t="s">
        <v>506</v>
      </c>
      <c r="B18" s="193" t="s">
        <v>399</v>
      </c>
      <c r="C18" s="206">
        <v>41409</v>
      </c>
      <c r="D18" s="207">
        <v>11</v>
      </c>
      <c r="E18" s="209">
        <v>58</v>
      </c>
      <c r="F18" s="208">
        <f>(E18-D18)</f>
        <v>47</v>
      </c>
      <c r="G18" s="209">
        <v>59</v>
      </c>
      <c r="H18" s="214">
        <f>(G18-D18)</f>
        <v>48</v>
      </c>
      <c r="I18" s="216">
        <f>(F18+H18)</f>
        <v>95</v>
      </c>
      <c r="J18" s="218">
        <f>SUM(E18+G18)</f>
        <v>117</v>
      </c>
      <c r="L18" s="202"/>
    </row>
    <row r="19" spans="1:12" ht="18.600000000000001" customHeight="1">
      <c r="A19" s="194" t="s">
        <v>510</v>
      </c>
      <c r="B19" s="193" t="s">
        <v>511</v>
      </c>
      <c r="C19" s="206">
        <v>42587</v>
      </c>
      <c r="D19" s="207">
        <v>0</v>
      </c>
      <c r="E19" s="209">
        <v>62</v>
      </c>
      <c r="F19" s="208">
        <f>(E19-D19)</f>
        <v>62</v>
      </c>
      <c r="G19" s="209">
        <v>70</v>
      </c>
      <c r="H19" s="214">
        <f>(G19-D19)</f>
        <v>70</v>
      </c>
      <c r="I19" s="216">
        <f>(F19+H19)</f>
        <v>132</v>
      </c>
      <c r="J19" s="218">
        <f>SUM(E19+G19)</f>
        <v>132</v>
      </c>
      <c r="L19" s="202"/>
    </row>
    <row r="20" spans="1:12" ht="18.600000000000001" customHeight="1">
      <c r="A20" s="194" t="s">
        <v>509</v>
      </c>
      <c r="B20" s="193" t="s">
        <v>274</v>
      </c>
      <c r="C20" s="206">
        <v>41387</v>
      </c>
      <c r="D20" s="207">
        <v>0</v>
      </c>
      <c r="E20" s="209">
        <v>68</v>
      </c>
      <c r="F20" s="208">
        <f>(E20-D20)</f>
        <v>68</v>
      </c>
      <c r="G20" s="209">
        <v>71</v>
      </c>
      <c r="H20" s="214">
        <f>(G20-D20)</f>
        <v>71</v>
      </c>
      <c r="I20" s="216">
        <f>(F20+H20)</f>
        <v>139</v>
      </c>
      <c r="J20" s="218">
        <f>SUM(E20+G20)</f>
        <v>139</v>
      </c>
      <c r="L20" s="202"/>
    </row>
    <row r="21" spans="1:12" ht="18.600000000000001" customHeight="1">
      <c r="A21" s="194" t="s">
        <v>513</v>
      </c>
      <c r="B21" s="193" t="s">
        <v>54</v>
      </c>
      <c r="C21" s="206">
        <v>41620</v>
      </c>
      <c r="D21" s="207">
        <v>0</v>
      </c>
      <c r="E21" s="209">
        <v>71</v>
      </c>
      <c r="F21" s="208">
        <f>(E21-D21)</f>
        <v>71</v>
      </c>
      <c r="G21" s="209">
        <v>74</v>
      </c>
      <c r="H21" s="214">
        <f>(G21-D21)</f>
        <v>74</v>
      </c>
      <c r="I21" s="216">
        <f>(F21+H21)</f>
        <v>145</v>
      </c>
      <c r="J21" s="218">
        <f>SUM(E21+G21)</f>
        <v>145</v>
      </c>
      <c r="L21" s="202"/>
    </row>
    <row r="22" spans="1:12" ht="18.600000000000001" customHeight="1">
      <c r="A22" s="194" t="s">
        <v>542</v>
      </c>
      <c r="B22" s="193" t="s">
        <v>54</v>
      </c>
      <c r="C22" s="206">
        <v>41498</v>
      </c>
      <c r="D22" s="207">
        <v>0</v>
      </c>
      <c r="E22" s="209">
        <v>73</v>
      </c>
      <c r="F22" s="208">
        <f>(E22-D22)</f>
        <v>73</v>
      </c>
      <c r="G22" s="209">
        <v>75</v>
      </c>
      <c r="H22" s="214">
        <f>(G22-D22)</f>
        <v>75</v>
      </c>
      <c r="I22" s="216">
        <f>(F22+H22)</f>
        <v>148</v>
      </c>
      <c r="J22" s="218">
        <f>SUM(E22+G22)</f>
        <v>148</v>
      </c>
      <c r="L22" s="202"/>
    </row>
    <row r="23" spans="1:12" ht="18.600000000000001" customHeight="1">
      <c r="A23" s="194" t="s">
        <v>512</v>
      </c>
      <c r="B23" s="193" t="s">
        <v>54</v>
      </c>
      <c r="C23" s="206">
        <v>41620</v>
      </c>
      <c r="D23" s="207">
        <v>0</v>
      </c>
      <c r="E23" s="209">
        <v>81</v>
      </c>
      <c r="F23" s="208">
        <f>(E23-D23)</f>
        <v>81</v>
      </c>
      <c r="G23" s="209">
        <v>74</v>
      </c>
      <c r="H23" s="214">
        <f>(G23-D23)</f>
        <v>74</v>
      </c>
      <c r="I23" s="216">
        <f>(F23+H23)</f>
        <v>155</v>
      </c>
      <c r="J23" s="218">
        <f>SUM(E23+G23)</f>
        <v>155</v>
      </c>
      <c r="L23" s="202"/>
    </row>
    <row r="24" spans="1:12" ht="18.600000000000001" customHeight="1" thickBot="1">
      <c r="A24" s="250" t="s">
        <v>517</v>
      </c>
      <c r="B24" s="211" t="s">
        <v>56</v>
      </c>
      <c r="C24" s="212">
        <v>41387</v>
      </c>
      <c r="D24" s="213">
        <v>19</v>
      </c>
      <c r="E24" s="252" t="s">
        <v>11</v>
      </c>
      <c r="F24" s="248" t="s">
        <v>11</v>
      </c>
      <c r="G24" s="252" t="s">
        <v>11</v>
      </c>
      <c r="H24" s="264" t="s">
        <v>11</v>
      </c>
      <c r="I24" s="265" t="s">
        <v>11</v>
      </c>
      <c r="J24" s="266" t="s">
        <v>11</v>
      </c>
      <c r="L24" s="202"/>
    </row>
    <row r="25" spans="1:12" ht="18.600000000000001" customHeight="1" thickBot="1">
      <c r="A25" s="291" t="s">
        <v>265</v>
      </c>
      <c r="B25" s="292"/>
      <c r="C25" s="292"/>
      <c r="D25" s="292"/>
      <c r="E25" s="292"/>
      <c r="F25" s="292"/>
      <c r="G25" s="292"/>
      <c r="H25" s="292"/>
      <c r="I25" s="292"/>
      <c r="J25" s="293"/>
      <c r="K25" s="9"/>
      <c r="L25" s="202"/>
    </row>
    <row r="26" spans="1:12" ht="18.600000000000001" customHeight="1" thickBot="1">
      <c r="B26" s="1"/>
      <c r="C26" s="1"/>
      <c r="D26" s="1"/>
      <c r="E26" s="300" t="s">
        <v>257</v>
      </c>
      <c r="F26" s="301"/>
      <c r="G26" s="302" t="s">
        <v>258</v>
      </c>
      <c r="H26" s="303"/>
      <c r="I26" s="201"/>
      <c r="L26" s="202"/>
    </row>
    <row r="27" spans="1:12" ht="18.600000000000001" customHeight="1" thickBot="1">
      <c r="A27" s="18" t="s">
        <v>0</v>
      </c>
      <c r="B27" s="203" t="s">
        <v>10</v>
      </c>
      <c r="C27" s="203" t="s">
        <v>45</v>
      </c>
      <c r="D27" s="204" t="s">
        <v>1</v>
      </c>
      <c r="E27" s="71" t="s">
        <v>4</v>
      </c>
      <c r="F27" s="71" t="s">
        <v>5</v>
      </c>
      <c r="G27" s="72" t="s">
        <v>4</v>
      </c>
      <c r="H27" s="277" t="s">
        <v>5</v>
      </c>
      <c r="I27" s="215" t="s">
        <v>16</v>
      </c>
      <c r="J27" s="217" t="s">
        <v>15</v>
      </c>
      <c r="K27" s="205"/>
      <c r="L27" s="202"/>
    </row>
    <row r="28" spans="1:12" ht="18.600000000000001" customHeight="1" thickBot="1">
      <c r="A28" s="194" t="s">
        <v>525</v>
      </c>
      <c r="B28" s="249" t="s">
        <v>410</v>
      </c>
      <c r="C28" s="206">
        <v>41778</v>
      </c>
      <c r="D28" s="207">
        <v>0</v>
      </c>
      <c r="E28" s="209">
        <v>48</v>
      </c>
      <c r="F28" s="208">
        <f>(E28-D28)</f>
        <v>48</v>
      </c>
      <c r="G28" s="209">
        <v>47</v>
      </c>
      <c r="H28" s="214">
        <f>(G28-D28)</f>
        <v>47</v>
      </c>
      <c r="I28" s="216">
        <f>(F28+H28)</f>
        <v>95</v>
      </c>
      <c r="J28" s="280">
        <f>SUM(E28+G28)</f>
        <v>95</v>
      </c>
      <c r="K28" s="19" t="s">
        <v>255</v>
      </c>
      <c r="L28" s="202"/>
    </row>
    <row r="29" spans="1:12" ht="18.600000000000001" customHeight="1" thickBot="1">
      <c r="A29" s="194" t="s">
        <v>526</v>
      </c>
      <c r="B29" s="193" t="s">
        <v>274</v>
      </c>
      <c r="C29" s="206">
        <v>42732</v>
      </c>
      <c r="D29" s="207">
        <v>0</v>
      </c>
      <c r="E29" s="209">
        <v>67</v>
      </c>
      <c r="F29" s="208">
        <f>(E29-D29)</f>
        <v>67</v>
      </c>
      <c r="G29" s="209">
        <v>62</v>
      </c>
      <c r="H29" s="214">
        <f>(G29-D29)</f>
        <v>62</v>
      </c>
      <c r="I29" s="216">
        <f>(F29+H29)</f>
        <v>129</v>
      </c>
      <c r="J29" s="280">
        <f>SUM(E29+G29)</f>
        <v>129</v>
      </c>
      <c r="K29" s="19" t="s">
        <v>256</v>
      </c>
      <c r="L29" s="202"/>
    </row>
    <row r="30" spans="1:12" ht="18.600000000000001" customHeight="1">
      <c r="A30" s="194" t="s">
        <v>524</v>
      </c>
      <c r="B30" s="193" t="s">
        <v>274</v>
      </c>
      <c r="C30" s="206">
        <v>41410</v>
      </c>
      <c r="D30" s="207">
        <v>13</v>
      </c>
      <c r="E30" s="209">
        <v>67</v>
      </c>
      <c r="F30" s="208">
        <f>(E30-D30)</f>
        <v>54</v>
      </c>
      <c r="G30" s="209">
        <v>72</v>
      </c>
      <c r="H30" s="214">
        <f>(G30-D30)</f>
        <v>59</v>
      </c>
      <c r="I30" s="216">
        <f>(F30+H30)</f>
        <v>113</v>
      </c>
      <c r="J30" s="218">
        <f>SUM(E30+G30)</f>
        <v>139</v>
      </c>
      <c r="L30" s="202"/>
    </row>
    <row r="31" spans="1:12" ht="18.600000000000001" customHeight="1" thickBot="1">
      <c r="A31" s="194" t="s">
        <v>522</v>
      </c>
      <c r="B31" s="193" t="s">
        <v>74</v>
      </c>
      <c r="C31" s="206">
        <v>41885</v>
      </c>
      <c r="D31" s="207">
        <v>0</v>
      </c>
      <c r="E31" s="209">
        <v>67</v>
      </c>
      <c r="F31" s="208">
        <f>(E31-D31)</f>
        <v>67</v>
      </c>
      <c r="G31" s="209">
        <v>73</v>
      </c>
      <c r="H31" s="214">
        <f>(G31-D31)</f>
        <v>73</v>
      </c>
      <c r="I31" s="216">
        <f>(F31+H31)</f>
        <v>140</v>
      </c>
      <c r="J31" s="218">
        <f>SUM(E31+G31)</f>
        <v>140</v>
      </c>
      <c r="K31" s="9"/>
    </row>
    <row r="32" spans="1:12" ht="18.600000000000001" customHeight="1" thickBot="1">
      <c r="A32" s="210" t="s">
        <v>523</v>
      </c>
      <c r="B32" s="211" t="s">
        <v>62</v>
      </c>
      <c r="C32" s="212">
        <v>41423</v>
      </c>
      <c r="D32" s="213">
        <v>22</v>
      </c>
      <c r="E32" s="240">
        <v>70</v>
      </c>
      <c r="F32" s="241">
        <f>(E32-D32)</f>
        <v>48</v>
      </c>
      <c r="G32" s="240">
        <v>78</v>
      </c>
      <c r="H32" s="267">
        <f>(G32-D32)</f>
        <v>56</v>
      </c>
      <c r="I32" s="370">
        <f>(F32+H32)</f>
        <v>104</v>
      </c>
      <c r="J32" s="268">
        <f>SUM(E32+G32)</f>
        <v>148</v>
      </c>
      <c r="K32" s="19" t="s">
        <v>546</v>
      </c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</sheetData>
  <sortState ref="A28:J32">
    <sortCondition ref="J28:J32"/>
  </sortState>
  <mergeCells count="12">
    <mergeCell ref="A25:J25"/>
    <mergeCell ref="E26:F26"/>
    <mergeCell ref="G26:H26"/>
    <mergeCell ref="A3:F3"/>
    <mergeCell ref="A1:J1"/>
    <mergeCell ref="A2:J2"/>
    <mergeCell ref="A4:J4"/>
    <mergeCell ref="A5:J5"/>
    <mergeCell ref="A6:J6"/>
    <mergeCell ref="A7:J7"/>
    <mergeCell ref="E8:F8"/>
    <mergeCell ref="G8:H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70"/>
  <sheetViews>
    <sheetView zoomScale="70" workbookViewId="0">
      <selection sqref="A1:J1"/>
    </sheetView>
  </sheetViews>
  <sheetFormatPr baseColWidth="10" defaultRowHeight="18.75"/>
  <cols>
    <col min="1" max="1" width="49" style="1" bestFit="1" customWidth="1"/>
    <col min="2" max="2" width="13.285156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94" t="s">
        <v>21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20" ht="29.25">
      <c r="A2" s="295" t="str">
        <f>JUVENILES!A2</f>
        <v>36° TORNEO AMISTAD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20">
      <c r="A3" s="296" t="s">
        <v>8</v>
      </c>
      <c r="B3" s="296"/>
      <c r="C3" s="296"/>
      <c r="D3" s="296"/>
      <c r="E3" s="296"/>
      <c r="F3" s="296"/>
      <c r="G3" s="199"/>
      <c r="H3" s="199"/>
      <c r="I3" s="199"/>
      <c r="J3" s="199"/>
    </row>
    <row r="4" spans="1:20" ht="26.25">
      <c r="A4" s="297" t="s">
        <v>260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20" ht="19.5">
      <c r="A5" s="298" t="s">
        <v>253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20">
      <c r="A6" s="299" t="s">
        <v>252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20" ht="20.25" thickBot="1">
      <c r="A7" s="219"/>
      <c r="B7" s="219"/>
      <c r="C7" s="219"/>
      <c r="D7" s="219"/>
      <c r="E7" s="219"/>
    </row>
    <row r="8" spans="1:20" ht="20.25" thickBot="1">
      <c r="A8" s="291" t="s">
        <v>266</v>
      </c>
      <c r="B8" s="292"/>
      <c r="C8" s="292"/>
      <c r="D8" s="292"/>
      <c r="E8" s="292"/>
      <c r="F8" s="292"/>
      <c r="G8" s="292"/>
      <c r="H8" s="292"/>
      <c r="I8" s="292"/>
      <c r="J8" s="293"/>
      <c r="K8" s="9"/>
      <c r="L8" s="202"/>
    </row>
    <row r="9" spans="1:20" ht="20.25" thickBot="1">
      <c r="B9" s="1"/>
      <c r="C9" s="1"/>
      <c r="D9" s="1"/>
      <c r="E9" s="300" t="s">
        <v>257</v>
      </c>
      <c r="F9" s="301"/>
      <c r="G9" s="302" t="s">
        <v>258</v>
      </c>
      <c r="H9" s="303"/>
      <c r="I9" s="201"/>
    </row>
    <row r="10" spans="1:20" s="200" customFormat="1" ht="20.25" thickBot="1">
      <c r="A10" s="18" t="s">
        <v>0</v>
      </c>
      <c r="B10" s="203" t="s">
        <v>10</v>
      </c>
      <c r="C10" s="203" t="s">
        <v>45</v>
      </c>
      <c r="D10" s="204" t="s">
        <v>1</v>
      </c>
      <c r="E10" s="71" t="s">
        <v>4</v>
      </c>
      <c r="F10" s="71" t="s">
        <v>5</v>
      </c>
      <c r="G10" s="72" t="s">
        <v>4</v>
      </c>
      <c r="H10" s="270" t="s">
        <v>5</v>
      </c>
      <c r="I10" s="4" t="s">
        <v>16</v>
      </c>
      <c r="J10" s="276" t="s">
        <v>15</v>
      </c>
      <c r="K10" s="205"/>
      <c r="L10" s="202"/>
      <c r="O10" s="1"/>
      <c r="P10" s="1"/>
      <c r="Q10" s="1"/>
      <c r="R10" s="1"/>
      <c r="S10" s="1"/>
      <c r="T10" s="1"/>
    </row>
    <row r="11" spans="1:20" ht="20.25" thickBot="1">
      <c r="A11" s="65" t="s">
        <v>156</v>
      </c>
      <c r="B11" s="21" t="s">
        <v>62</v>
      </c>
      <c r="C11" s="273">
        <v>39638</v>
      </c>
      <c r="D11" s="274">
        <v>0</v>
      </c>
      <c r="E11" s="275">
        <v>50</v>
      </c>
      <c r="F11" s="208">
        <f t="shared" ref="F11:F16" si="0">(E11-D11)</f>
        <v>50</v>
      </c>
      <c r="G11" s="275">
        <v>51</v>
      </c>
      <c r="H11" s="214">
        <f>(G11-D11)</f>
        <v>51</v>
      </c>
      <c r="I11" s="208">
        <f>(F11+H11)</f>
        <v>101</v>
      </c>
      <c r="J11" s="279">
        <f>SUM(E11+G11)</f>
        <v>101</v>
      </c>
      <c r="K11" s="19" t="s">
        <v>255</v>
      </c>
      <c r="L11" s="202"/>
      <c r="N11" s="200"/>
      <c r="O11" s="200"/>
      <c r="P11" s="200"/>
      <c r="Q11" s="200"/>
    </row>
    <row r="12" spans="1:20" ht="20.25" thickBot="1">
      <c r="A12" s="194" t="s">
        <v>159</v>
      </c>
      <c r="B12" s="193" t="s">
        <v>274</v>
      </c>
      <c r="C12" s="206">
        <v>39521</v>
      </c>
      <c r="D12" s="207">
        <v>13</v>
      </c>
      <c r="E12" s="209">
        <v>53</v>
      </c>
      <c r="F12" s="208">
        <f t="shared" si="0"/>
        <v>40</v>
      </c>
      <c r="G12" s="209">
        <v>50</v>
      </c>
      <c r="H12" s="214">
        <f>(G12-D12)</f>
        <v>37</v>
      </c>
      <c r="I12" s="216">
        <f>(F12+H12)</f>
        <v>77</v>
      </c>
      <c r="J12" s="280">
        <f>SUM(E12+G12)</f>
        <v>103</v>
      </c>
      <c r="K12" s="19" t="s">
        <v>256</v>
      </c>
      <c r="L12" s="202"/>
    </row>
    <row r="13" spans="1:20" ht="19.5">
      <c r="A13" s="194" t="s">
        <v>447</v>
      </c>
      <c r="B13" s="193" t="s">
        <v>54</v>
      </c>
      <c r="C13" s="206">
        <v>38896</v>
      </c>
      <c r="D13" s="207">
        <v>23</v>
      </c>
      <c r="E13" s="209">
        <v>49</v>
      </c>
      <c r="F13" s="208">
        <f t="shared" si="0"/>
        <v>26</v>
      </c>
      <c r="G13" s="209">
        <v>54</v>
      </c>
      <c r="H13" s="214">
        <f>(G13-D13)</f>
        <v>31</v>
      </c>
      <c r="I13" s="216">
        <f>(F13+H13)</f>
        <v>57</v>
      </c>
      <c r="J13" s="218">
        <f>SUM(E13+G13)</f>
        <v>103</v>
      </c>
      <c r="L13" s="202"/>
    </row>
    <row r="14" spans="1:20" ht="19.5">
      <c r="A14" s="194" t="s">
        <v>446</v>
      </c>
      <c r="B14" s="193" t="s">
        <v>274</v>
      </c>
      <c r="C14" s="206">
        <v>39391</v>
      </c>
      <c r="D14" s="207">
        <v>0</v>
      </c>
      <c r="E14" s="209">
        <v>51</v>
      </c>
      <c r="F14" s="208">
        <f t="shared" si="0"/>
        <v>51</v>
      </c>
      <c r="G14" s="209">
        <v>57</v>
      </c>
      <c r="H14" s="214">
        <f>(G14-D14)</f>
        <v>57</v>
      </c>
      <c r="I14" s="216">
        <f>(F14+H14)</f>
        <v>108</v>
      </c>
      <c r="J14" s="218">
        <f>SUM(E14+G14)</f>
        <v>108</v>
      </c>
      <c r="K14" s="9"/>
      <c r="L14" s="202"/>
    </row>
    <row r="15" spans="1:20" ht="19.5">
      <c r="A15" s="194" t="s">
        <v>445</v>
      </c>
      <c r="B15" s="193" t="s">
        <v>274</v>
      </c>
      <c r="C15" s="206">
        <v>39132</v>
      </c>
      <c r="D15" s="207">
        <v>0</v>
      </c>
      <c r="E15" s="209">
        <v>70</v>
      </c>
      <c r="F15" s="208">
        <f t="shared" si="0"/>
        <v>70</v>
      </c>
      <c r="G15" s="209">
        <v>63</v>
      </c>
      <c r="H15" s="214">
        <f>(G15-D15)</f>
        <v>63</v>
      </c>
      <c r="I15" s="216">
        <f>(F15+H15)</f>
        <v>133</v>
      </c>
      <c r="J15" s="218">
        <f>SUM(E15+G15)</f>
        <v>133</v>
      </c>
      <c r="K15" s="9"/>
      <c r="L15" s="202"/>
    </row>
    <row r="16" spans="1:20" ht="20.25" thickBot="1">
      <c r="A16" s="210" t="s">
        <v>444</v>
      </c>
      <c r="B16" s="211" t="s">
        <v>54</v>
      </c>
      <c r="C16" s="212">
        <v>38085</v>
      </c>
      <c r="D16" s="213">
        <v>0</v>
      </c>
      <c r="E16" s="240">
        <v>63</v>
      </c>
      <c r="F16" s="241">
        <f t="shared" si="0"/>
        <v>63</v>
      </c>
      <c r="G16" s="252" t="s">
        <v>11</v>
      </c>
      <c r="H16" s="264" t="s">
        <v>11</v>
      </c>
      <c r="I16" s="265" t="s">
        <v>11</v>
      </c>
      <c r="J16" s="266" t="s">
        <v>11</v>
      </c>
      <c r="K16" s="9"/>
      <c r="L16" s="202"/>
    </row>
    <row r="17" spans="3:5">
      <c r="C17" s="1"/>
      <c r="D17" s="1"/>
      <c r="E17" s="1"/>
    </row>
    <row r="18" spans="3:5">
      <c r="C18" s="1"/>
      <c r="D18" s="1"/>
      <c r="E18" s="1"/>
    </row>
    <row r="19" spans="3:5">
      <c r="C19" s="1"/>
      <c r="D19" s="1"/>
      <c r="E19" s="1"/>
    </row>
    <row r="20" spans="3:5">
      <c r="C20" s="1"/>
      <c r="D20" s="1"/>
      <c r="E20" s="1"/>
    </row>
    <row r="21" spans="3:5">
      <c r="C21" s="1"/>
      <c r="D21" s="1"/>
      <c r="E21" s="1"/>
    </row>
    <row r="22" spans="3:5">
      <c r="C22" s="1"/>
      <c r="D22" s="1"/>
      <c r="E22" s="1"/>
    </row>
    <row r="23" spans="3:5">
      <c r="C23" s="1"/>
      <c r="D23" s="1"/>
      <c r="E23" s="1"/>
    </row>
    <row r="24" spans="3:5">
      <c r="C24" s="1"/>
      <c r="D24" s="1"/>
      <c r="E24" s="1"/>
    </row>
    <row r="25" spans="3:5">
      <c r="C25" s="1"/>
      <c r="D25" s="1"/>
      <c r="E25" s="1"/>
    </row>
    <row r="26" spans="3:5">
      <c r="C26" s="1"/>
      <c r="D26" s="1"/>
      <c r="E26" s="1"/>
    </row>
    <row r="27" spans="3:5">
      <c r="C27" s="1"/>
      <c r="D27" s="1"/>
      <c r="E27" s="1"/>
    </row>
    <row r="28" spans="3:5">
      <c r="C28" s="1"/>
      <c r="D28" s="1"/>
      <c r="E28" s="1"/>
    </row>
    <row r="29" spans="3:5">
      <c r="C29" s="1"/>
      <c r="D29" s="1"/>
      <c r="E29" s="1"/>
    </row>
    <row r="30" spans="3:5">
      <c r="C30" s="1"/>
      <c r="D30" s="1"/>
      <c r="E30" s="1"/>
    </row>
    <row r="31" spans="3:5">
      <c r="C31" s="1"/>
      <c r="D31" s="1"/>
      <c r="E31" s="1"/>
    </row>
    <row r="32" spans="3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</sheetData>
  <sortState ref="A11:J16">
    <sortCondition ref="J11:J16"/>
    <sortCondition ref="D11:D16"/>
  </sortState>
  <mergeCells count="9">
    <mergeCell ref="G9:H9"/>
    <mergeCell ref="A3:F3"/>
    <mergeCell ref="A1:J1"/>
    <mergeCell ref="A2:J2"/>
    <mergeCell ref="A4:J4"/>
    <mergeCell ref="A5:J5"/>
    <mergeCell ref="A6:J6"/>
    <mergeCell ref="A8:J8"/>
    <mergeCell ref="E9:F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6"/>
  <sheetViews>
    <sheetView workbookViewId="0">
      <selection sqref="A1:H1"/>
    </sheetView>
  </sheetViews>
  <sheetFormatPr baseColWidth="10" defaultRowHeight="18"/>
  <cols>
    <col min="1" max="1" width="6" style="10" customWidth="1"/>
    <col min="2" max="2" width="3.42578125" style="11" customWidth="1"/>
    <col min="3" max="3" width="24.7109375" style="11" customWidth="1"/>
    <col min="4" max="4" width="3.42578125" style="11" bestFit="1" customWidth="1"/>
    <col min="5" max="5" width="24.7109375" style="11" customWidth="1"/>
    <col min="6" max="6" width="3.85546875" style="11" customWidth="1"/>
    <col min="7" max="7" width="24.7109375" style="11" customWidth="1"/>
    <col min="8" max="8" width="3.85546875" style="11" customWidth="1"/>
    <col min="9" max="9" width="2" style="11" bestFit="1" customWidth="1"/>
    <col min="10" max="10" width="4" bestFit="1" customWidth="1"/>
    <col min="11" max="11" width="11.42578125" style="11"/>
    <col min="12" max="12" width="14.85546875" style="11" bestFit="1" customWidth="1"/>
    <col min="13" max="16384" width="11.42578125" style="11"/>
  </cols>
  <sheetData>
    <row r="1" spans="1:9" s="27" customFormat="1" ht="30.75">
      <c r="A1" s="310" t="s">
        <v>21</v>
      </c>
      <c r="B1" s="310"/>
      <c r="C1" s="310"/>
      <c r="D1" s="310"/>
      <c r="E1" s="310"/>
      <c r="F1" s="310"/>
      <c r="G1" s="310"/>
      <c r="H1" s="310"/>
    </row>
    <row r="2" spans="1:9" s="1" customFormat="1" ht="20.25" thickBot="1">
      <c r="A2" s="311" t="s">
        <v>34</v>
      </c>
      <c r="B2" s="311"/>
      <c r="C2" s="311"/>
      <c r="D2" s="311"/>
      <c r="E2" s="311"/>
      <c r="F2" s="311"/>
      <c r="G2" s="311"/>
      <c r="H2" s="311"/>
    </row>
    <row r="3" spans="1:9" s="9" customFormat="1" ht="16.5" thickBot="1">
      <c r="A3" s="312" t="s">
        <v>8</v>
      </c>
      <c r="B3" s="313"/>
      <c r="C3" s="313"/>
      <c r="D3" s="313"/>
      <c r="E3" s="313"/>
      <c r="F3" s="313"/>
      <c r="G3" s="313"/>
      <c r="H3" s="314"/>
    </row>
    <row r="4" spans="1:9" s="9" customFormat="1" ht="18.75" thickBot="1">
      <c r="A4" s="315" t="s">
        <v>37</v>
      </c>
      <c r="B4" s="315"/>
      <c r="C4" s="315"/>
      <c r="D4" s="315"/>
      <c r="E4" s="315"/>
      <c r="F4" s="315"/>
      <c r="G4" s="315"/>
      <c r="H4" s="315"/>
    </row>
    <row r="5" spans="1:9" s="28" customFormat="1" ht="16.5" thickBot="1">
      <c r="A5" s="316" t="s">
        <v>27</v>
      </c>
      <c r="B5" s="317"/>
      <c r="C5" s="317"/>
      <c r="D5" s="317"/>
      <c r="E5" s="317"/>
      <c r="F5" s="317"/>
      <c r="G5" s="317"/>
      <c r="H5" s="318"/>
    </row>
    <row r="6" spans="1:9" customFormat="1" ht="13.5" thickBot="1"/>
    <row r="7" spans="1:9" s="28" customFormat="1" ht="12.95" customHeight="1" thickBot="1">
      <c r="A7" s="319" t="s">
        <v>28</v>
      </c>
      <c r="B7" s="320"/>
      <c r="C7" s="320"/>
      <c r="D7" s="320"/>
      <c r="E7" s="320"/>
      <c r="F7" s="320"/>
      <c r="G7" s="320"/>
      <c r="H7" s="321"/>
    </row>
    <row r="8" spans="1:9" s="30" customFormat="1" ht="12.95" customHeight="1" thickBot="1">
      <c r="A8" s="322" t="s">
        <v>39</v>
      </c>
      <c r="B8" s="323"/>
      <c r="C8" s="323"/>
      <c r="D8" s="323"/>
      <c r="E8" s="323"/>
      <c r="F8" s="323"/>
      <c r="G8" s="323"/>
      <c r="H8" s="324"/>
      <c r="I8" s="29"/>
    </row>
    <row r="9" spans="1:9" s="30" customFormat="1" ht="12.95" customHeight="1">
      <c r="A9" s="31">
        <v>0.35416666666666669</v>
      </c>
      <c r="B9" s="32"/>
      <c r="C9" s="33"/>
      <c r="D9" s="34"/>
      <c r="E9" s="33"/>
      <c r="F9" s="34"/>
      <c r="G9" s="35"/>
      <c r="H9" s="36"/>
      <c r="I9" s="29">
        <f t="shared" ref="I9:I38" si="0">COUNTA(C9,E9,G9)</f>
        <v>0</v>
      </c>
    </row>
    <row r="10" spans="1:9" s="30" customFormat="1" ht="12.95" customHeight="1">
      <c r="A10" s="31">
        <v>0.3611111111111111</v>
      </c>
      <c r="B10" s="37"/>
      <c r="C10" s="38"/>
      <c r="D10" s="39"/>
      <c r="E10" s="38"/>
      <c r="F10" s="39"/>
      <c r="G10" s="38"/>
      <c r="H10" s="40"/>
      <c r="I10" s="29">
        <f t="shared" si="0"/>
        <v>0</v>
      </c>
    </row>
    <row r="11" spans="1:9" s="30" customFormat="1" ht="12.95" customHeight="1">
      <c r="A11" s="31">
        <v>0.36805555555555558</v>
      </c>
      <c r="B11" s="37"/>
      <c r="C11" s="38"/>
      <c r="D11" s="39"/>
      <c r="E11" s="38"/>
      <c r="F11" s="39"/>
      <c r="G11" s="38"/>
      <c r="H11" s="40"/>
      <c r="I11" s="29">
        <f t="shared" si="0"/>
        <v>0</v>
      </c>
    </row>
    <row r="12" spans="1:9" s="30" customFormat="1" ht="12.95" customHeight="1" thickBot="1">
      <c r="A12" s="31">
        <v>0.375</v>
      </c>
      <c r="B12" s="41"/>
      <c r="C12" s="42"/>
      <c r="D12" s="43"/>
      <c r="E12" s="42"/>
      <c r="F12" s="43"/>
      <c r="G12" s="42"/>
      <c r="H12" s="44"/>
      <c r="I12" s="29">
        <f t="shared" si="0"/>
        <v>0</v>
      </c>
    </row>
    <row r="13" spans="1:9" s="30" customFormat="1" ht="12.95" customHeight="1" thickBot="1">
      <c r="A13" s="322" t="s">
        <v>40</v>
      </c>
      <c r="B13" s="323"/>
      <c r="C13" s="323"/>
      <c r="D13" s="323"/>
      <c r="E13" s="323"/>
      <c r="F13" s="323"/>
      <c r="G13" s="323"/>
      <c r="H13" s="324"/>
    </row>
    <row r="14" spans="1:9" s="30" customFormat="1" ht="12.95" customHeight="1">
      <c r="A14" s="31">
        <v>0.38194444444444442</v>
      </c>
      <c r="B14" s="37"/>
      <c r="C14" s="38"/>
      <c r="D14" s="39"/>
      <c r="E14" s="38"/>
      <c r="F14" s="39"/>
      <c r="G14" s="38"/>
      <c r="H14" s="40"/>
      <c r="I14" s="29">
        <f t="shared" si="0"/>
        <v>0</v>
      </c>
    </row>
    <row r="15" spans="1:9" s="30" customFormat="1" ht="12.95" customHeight="1">
      <c r="A15" s="31">
        <v>0.38888888888888901</v>
      </c>
      <c r="B15" s="37"/>
      <c r="C15" s="38"/>
      <c r="D15" s="39"/>
      <c r="E15" s="38"/>
      <c r="F15" s="39"/>
      <c r="G15" s="38"/>
      <c r="H15" s="40"/>
      <c r="I15" s="29">
        <f t="shared" si="0"/>
        <v>0</v>
      </c>
    </row>
    <row r="16" spans="1:9" s="30" customFormat="1" ht="12.95" customHeight="1">
      <c r="A16" s="31">
        <v>0.39583333333333298</v>
      </c>
      <c r="B16" s="37"/>
      <c r="C16" s="38"/>
      <c r="D16" s="39"/>
      <c r="E16" s="38"/>
      <c r="F16" s="39"/>
      <c r="G16" s="38"/>
      <c r="H16" s="40"/>
      <c r="I16" s="29">
        <f t="shared" si="0"/>
        <v>0</v>
      </c>
    </row>
    <row r="17" spans="1:9" s="30" customFormat="1" ht="12.95" customHeight="1">
      <c r="A17" s="31">
        <v>0.40277777777777801</v>
      </c>
      <c r="B17" s="37"/>
      <c r="C17" s="38"/>
      <c r="D17" s="39"/>
      <c r="E17" s="38"/>
      <c r="F17" s="39"/>
      <c r="G17" s="38"/>
      <c r="H17" s="40"/>
      <c r="I17" s="29">
        <f t="shared" si="0"/>
        <v>0</v>
      </c>
    </row>
    <row r="18" spans="1:9" s="30" customFormat="1" ht="12.95" customHeight="1" thickBot="1">
      <c r="A18" s="31">
        <v>0.40972222222222199</v>
      </c>
      <c r="B18" s="41"/>
      <c r="C18" s="42"/>
      <c r="D18" s="43"/>
      <c r="E18" s="42"/>
      <c r="F18" s="43"/>
      <c r="G18" s="42"/>
      <c r="H18" s="44"/>
      <c r="I18" s="29">
        <f t="shared" si="0"/>
        <v>0</v>
      </c>
    </row>
    <row r="19" spans="1:9" s="30" customFormat="1" ht="12.95" customHeight="1" thickBot="1">
      <c r="A19" s="322" t="s">
        <v>38</v>
      </c>
      <c r="B19" s="325"/>
      <c r="C19" s="325"/>
      <c r="D19" s="325"/>
      <c r="E19" s="325"/>
      <c r="F19" s="325"/>
      <c r="G19" s="325"/>
      <c r="H19" s="326"/>
      <c r="I19" s="45">
        <f t="shared" si="0"/>
        <v>0</v>
      </c>
    </row>
    <row r="20" spans="1:9" s="30" customFormat="1" ht="12.95" customHeight="1">
      <c r="A20" s="31">
        <v>0.41666666666666669</v>
      </c>
      <c r="B20" s="32"/>
      <c r="C20" s="33"/>
      <c r="D20" s="34"/>
      <c r="E20" s="33"/>
      <c r="F20" s="34"/>
      <c r="G20" s="33"/>
      <c r="H20" s="46"/>
      <c r="I20" s="29">
        <f t="shared" si="0"/>
        <v>0</v>
      </c>
    </row>
    <row r="21" spans="1:9" s="30" customFormat="1" ht="12.95" customHeight="1">
      <c r="A21" s="31">
        <v>0.4236111111111111</v>
      </c>
      <c r="B21" s="37"/>
      <c r="C21" s="38"/>
      <c r="D21" s="39"/>
      <c r="E21" s="38"/>
      <c r="F21" s="39"/>
      <c r="G21" s="38"/>
      <c r="H21" s="40"/>
      <c r="I21" s="29">
        <f t="shared" si="0"/>
        <v>0</v>
      </c>
    </row>
    <row r="22" spans="1:9" s="30" customFormat="1" ht="12.95" customHeight="1">
      <c r="A22" s="31">
        <v>0.43055555555555503</v>
      </c>
      <c r="B22" s="37"/>
      <c r="C22" s="38"/>
      <c r="D22" s="39"/>
      <c r="E22" s="38"/>
      <c r="F22" s="39"/>
      <c r="G22" s="38"/>
      <c r="H22" s="40"/>
      <c r="I22" s="29">
        <f t="shared" si="0"/>
        <v>0</v>
      </c>
    </row>
    <row r="23" spans="1:9" s="30" customFormat="1" ht="12.95" customHeight="1">
      <c r="A23" s="31">
        <v>0.4375</v>
      </c>
      <c r="B23" s="37"/>
      <c r="C23" s="38"/>
      <c r="D23" s="39"/>
      <c r="E23" s="47"/>
      <c r="F23" s="48"/>
      <c r="G23" s="38"/>
      <c r="H23" s="39"/>
      <c r="I23" s="29">
        <f t="shared" si="0"/>
        <v>0</v>
      </c>
    </row>
    <row r="24" spans="1:9" s="30" customFormat="1" ht="12.95" customHeight="1">
      <c r="A24" s="31">
        <v>0.44444444444444398</v>
      </c>
      <c r="B24" s="37"/>
      <c r="C24" s="38"/>
      <c r="D24" s="39"/>
      <c r="E24" s="38"/>
      <c r="F24" s="39"/>
      <c r="G24" s="38"/>
      <c r="H24" s="39"/>
      <c r="I24" s="29">
        <f t="shared" si="0"/>
        <v>0</v>
      </c>
    </row>
    <row r="25" spans="1:9" s="30" customFormat="1" ht="12.95" customHeight="1">
      <c r="A25" s="31">
        <v>0.45138888888888901</v>
      </c>
      <c r="B25" s="37"/>
      <c r="C25" s="38"/>
      <c r="D25" s="39"/>
      <c r="E25" s="38"/>
      <c r="F25" s="39"/>
      <c r="G25" s="38"/>
      <c r="H25" s="39"/>
      <c r="I25" s="29">
        <f t="shared" si="0"/>
        <v>0</v>
      </c>
    </row>
    <row r="26" spans="1:9" s="30" customFormat="1" ht="12.95" customHeight="1">
      <c r="A26" s="31">
        <v>0.45833333333333298</v>
      </c>
      <c r="B26" s="37"/>
      <c r="C26" s="38"/>
      <c r="D26" s="39"/>
      <c r="E26" s="38"/>
      <c r="F26" s="39"/>
      <c r="G26" s="38"/>
      <c r="H26" s="40"/>
      <c r="I26" s="29">
        <f t="shared" si="0"/>
        <v>0</v>
      </c>
    </row>
    <row r="27" spans="1:9" s="30" customFormat="1" ht="12.95" customHeight="1" thickBot="1">
      <c r="A27" s="49">
        <v>0.46527777777777801</v>
      </c>
      <c r="B27" s="41"/>
      <c r="C27" s="42"/>
      <c r="D27" s="43"/>
      <c r="E27" s="42"/>
      <c r="F27" s="43"/>
      <c r="G27" s="42"/>
      <c r="H27" s="44"/>
      <c r="I27" s="29">
        <f t="shared" si="0"/>
        <v>0</v>
      </c>
    </row>
    <row r="28" spans="1:9" s="30" customFormat="1" ht="12.95" customHeight="1" thickBot="1">
      <c r="A28" s="322" t="s">
        <v>41</v>
      </c>
      <c r="B28" s="327"/>
      <c r="C28" s="327"/>
      <c r="D28" s="327"/>
      <c r="E28" s="327"/>
      <c r="F28" s="327"/>
      <c r="G28" s="327"/>
      <c r="H28" s="328"/>
      <c r="I28" s="45">
        <f t="shared" si="0"/>
        <v>0</v>
      </c>
    </row>
    <row r="29" spans="1:9" s="30" customFormat="1" ht="12.95" customHeight="1">
      <c r="A29" s="31">
        <v>0.47222222222222227</v>
      </c>
      <c r="B29" s="37"/>
      <c r="C29" s="38"/>
      <c r="D29" s="39"/>
      <c r="E29" s="38"/>
      <c r="F29" s="39"/>
      <c r="G29" s="38"/>
      <c r="H29" s="40"/>
      <c r="I29" s="29">
        <f t="shared" si="0"/>
        <v>0</v>
      </c>
    </row>
    <row r="30" spans="1:9" s="30" customFormat="1" ht="12.95" customHeight="1" thickBot="1">
      <c r="A30" s="49">
        <v>0.47916666666666669</v>
      </c>
      <c r="B30" s="41"/>
      <c r="C30" s="42"/>
      <c r="D30" s="43"/>
      <c r="E30" s="42"/>
      <c r="F30" s="43"/>
      <c r="G30" s="42"/>
      <c r="H30" s="44"/>
      <c r="I30" s="29">
        <f t="shared" si="0"/>
        <v>0</v>
      </c>
    </row>
    <row r="31" spans="1:9" s="30" customFormat="1" ht="12.95" customHeight="1" thickBot="1">
      <c r="A31" s="322" t="s">
        <v>29</v>
      </c>
      <c r="B31" s="323"/>
      <c r="C31" s="323"/>
      <c r="D31" s="323"/>
      <c r="E31" s="323"/>
      <c r="F31" s="323"/>
      <c r="G31" s="323"/>
      <c r="H31" s="324"/>
      <c r="I31" s="45">
        <f t="shared" si="0"/>
        <v>0</v>
      </c>
    </row>
    <row r="32" spans="1:9" s="30" customFormat="1" ht="12.95" customHeight="1">
      <c r="A32" s="31">
        <v>0.4861111111111111</v>
      </c>
      <c r="B32" s="37"/>
      <c r="C32" s="38"/>
      <c r="D32" s="39"/>
      <c r="E32" s="38"/>
      <c r="F32" s="39"/>
      <c r="G32" s="38"/>
      <c r="H32" s="40"/>
      <c r="I32" s="29">
        <f t="shared" si="0"/>
        <v>0</v>
      </c>
    </row>
    <row r="33" spans="1:10" s="30" customFormat="1" ht="12.95" customHeight="1">
      <c r="A33" s="31">
        <v>0.49305555555555558</v>
      </c>
      <c r="B33" s="37"/>
      <c r="C33" s="38"/>
      <c r="D33" s="39"/>
      <c r="E33" s="38"/>
      <c r="F33" s="39"/>
      <c r="G33" s="38"/>
      <c r="H33" s="40"/>
      <c r="I33" s="29">
        <f t="shared" si="0"/>
        <v>0</v>
      </c>
    </row>
    <row r="34" spans="1:10" s="30" customFormat="1" ht="12.95" customHeight="1">
      <c r="A34" s="31">
        <v>0.5</v>
      </c>
      <c r="B34" s="37"/>
      <c r="C34" s="38"/>
      <c r="D34" s="39"/>
      <c r="E34" s="38"/>
      <c r="F34" s="39"/>
      <c r="G34" s="38"/>
      <c r="H34" s="40"/>
      <c r="I34" s="29">
        <f t="shared" si="0"/>
        <v>0</v>
      </c>
    </row>
    <row r="35" spans="1:10" s="30" customFormat="1" ht="12.95" customHeight="1">
      <c r="A35" s="31">
        <v>0.50694444444444497</v>
      </c>
      <c r="B35" s="37"/>
      <c r="C35" s="38"/>
      <c r="D35" s="39"/>
      <c r="E35" s="38"/>
      <c r="F35" s="39"/>
      <c r="G35" s="38"/>
      <c r="H35" s="40"/>
      <c r="I35" s="29">
        <f t="shared" si="0"/>
        <v>0</v>
      </c>
    </row>
    <row r="36" spans="1:10" s="30" customFormat="1" ht="12.95" customHeight="1">
      <c r="A36" s="31">
        <v>0.51388888888888895</v>
      </c>
      <c r="B36" s="37"/>
      <c r="C36" s="38"/>
      <c r="D36" s="39"/>
      <c r="E36" s="38"/>
      <c r="F36" s="39"/>
      <c r="G36" s="38"/>
      <c r="H36" s="40"/>
      <c r="I36" s="29">
        <f t="shared" si="0"/>
        <v>0</v>
      </c>
    </row>
    <row r="37" spans="1:10" s="30" customFormat="1" ht="12.95" customHeight="1">
      <c r="A37" s="31">
        <v>0.52083333333333304</v>
      </c>
      <c r="B37" s="37"/>
      <c r="C37" s="38"/>
      <c r="D37" s="39"/>
      <c r="E37" s="38"/>
      <c r="F37" s="39"/>
      <c r="G37" s="38"/>
      <c r="H37" s="40"/>
      <c r="I37" s="29">
        <f t="shared" si="0"/>
        <v>0</v>
      </c>
    </row>
    <row r="38" spans="1:10" s="30" customFormat="1" ht="12.95" customHeight="1" thickBot="1">
      <c r="A38" s="49">
        <v>0.52777777777777801</v>
      </c>
      <c r="B38" s="41"/>
      <c r="C38" s="42"/>
      <c r="D38" s="43"/>
      <c r="E38" s="42"/>
      <c r="F38" s="43"/>
      <c r="G38" s="42"/>
      <c r="H38" s="44"/>
      <c r="I38" s="29">
        <f t="shared" si="0"/>
        <v>0</v>
      </c>
    </row>
    <row r="39" spans="1:10" s="30" customFormat="1" ht="12.95" customHeight="1" thickBot="1">
      <c r="A39" s="304" t="s">
        <v>52</v>
      </c>
      <c r="B39" s="305"/>
      <c r="C39" s="305"/>
      <c r="D39" s="305"/>
      <c r="E39" s="305"/>
      <c r="F39" s="305"/>
      <c r="G39" s="305"/>
      <c r="H39" s="306"/>
      <c r="I39" s="29"/>
      <c r="J39" s="50">
        <f>SUM(I8:I38)</f>
        <v>0</v>
      </c>
    </row>
    <row r="40" spans="1:10" s="30" customFormat="1" ht="12.95" customHeight="1" thickBot="1">
      <c r="A40" s="307"/>
      <c r="B40" s="308"/>
      <c r="C40" s="308"/>
      <c r="D40" s="308"/>
      <c r="E40" s="308"/>
      <c r="F40" s="308"/>
      <c r="G40" s="308"/>
      <c r="H40" s="309"/>
      <c r="I40" s="29"/>
    </row>
    <row r="41" spans="1:10">
      <c r="A41" s="11"/>
      <c r="I41" s="29"/>
      <c r="J41" s="11"/>
    </row>
    <row r="42" spans="1:10">
      <c r="I42" s="29"/>
    </row>
    <row r="43" spans="1:10">
      <c r="I43" s="29"/>
    </row>
    <row r="44" spans="1:10">
      <c r="I44" s="29"/>
    </row>
    <row r="45" spans="1:10">
      <c r="A45" s="11"/>
      <c r="I45" s="29"/>
    </row>
    <row r="46" spans="1:10">
      <c r="A46" s="11"/>
      <c r="I46" s="29"/>
    </row>
    <row r="47" spans="1:10">
      <c r="I47" s="29"/>
    </row>
    <row r="48" spans="1:10">
      <c r="I48" s="29"/>
    </row>
    <row r="49" spans="1:10">
      <c r="I49" s="29"/>
    </row>
    <row r="50" spans="1:10">
      <c r="I50" s="29"/>
    </row>
    <row r="51" spans="1:10">
      <c r="I51" s="29"/>
    </row>
    <row r="52" spans="1:10">
      <c r="A52" s="11"/>
      <c r="I52" s="29"/>
      <c r="J52" s="11"/>
    </row>
    <row r="53" spans="1:10">
      <c r="A53" s="11"/>
      <c r="I53" s="29"/>
      <c r="J53" s="11"/>
    </row>
    <row r="54" spans="1:10">
      <c r="A54" s="11"/>
      <c r="I54" s="29"/>
      <c r="J54" s="11"/>
    </row>
    <row r="55" spans="1:10">
      <c r="A55" s="11"/>
      <c r="I55" s="29"/>
      <c r="J55" s="11"/>
    </row>
    <row r="56" spans="1:10">
      <c r="A56" s="11"/>
      <c r="I56" s="29"/>
      <c r="J56" s="11"/>
    </row>
    <row r="57" spans="1:10">
      <c r="A57" s="11"/>
      <c r="I57" s="29"/>
      <c r="J57" s="11"/>
    </row>
    <row r="58" spans="1:10">
      <c r="A58" s="11"/>
      <c r="I58" s="29"/>
      <c r="J58" s="11"/>
    </row>
    <row r="59" spans="1:10">
      <c r="A59" s="11"/>
      <c r="I59" s="29"/>
      <c r="J59" s="11"/>
    </row>
    <row r="60" spans="1:10">
      <c r="A60" s="11"/>
      <c r="I60" s="29"/>
      <c r="J60" s="11"/>
    </row>
    <row r="61" spans="1:10">
      <c r="A61" s="11"/>
      <c r="I61" s="29"/>
      <c r="J61" s="11"/>
    </row>
    <row r="62" spans="1:10">
      <c r="A62" s="11"/>
      <c r="I62" s="29"/>
      <c r="J62" s="11"/>
    </row>
    <row r="63" spans="1:10">
      <c r="A63" s="11"/>
      <c r="I63" s="29"/>
      <c r="J63" s="11"/>
    </row>
    <row r="64" spans="1:10">
      <c r="A64" s="11"/>
      <c r="I64" s="29"/>
      <c r="J64" s="11"/>
    </row>
    <row r="65" spans="1:10">
      <c r="A65" s="11"/>
      <c r="I65" s="29"/>
      <c r="J65" s="11"/>
    </row>
    <row r="66" spans="1:10">
      <c r="A66" s="11"/>
      <c r="I66" s="29"/>
      <c r="J66" s="11"/>
    </row>
    <row r="67" spans="1:10">
      <c r="A67" s="11"/>
      <c r="I67" s="29"/>
      <c r="J67" s="11"/>
    </row>
    <row r="68" spans="1:10">
      <c r="A68" s="11"/>
      <c r="I68" s="29"/>
      <c r="J68" s="11"/>
    </row>
    <row r="69" spans="1:10">
      <c r="A69" s="11"/>
      <c r="I69" s="29"/>
      <c r="J69" s="11"/>
    </row>
    <row r="70" spans="1:10">
      <c r="A70" s="11"/>
      <c r="I70" s="29"/>
      <c r="J70" s="11"/>
    </row>
    <row r="71" spans="1:10">
      <c r="A71" s="11"/>
      <c r="I71" s="29"/>
      <c r="J71" s="11"/>
    </row>
    <row r="72" spans="1:10">
      <c r="A72" s="11"/>
      <c r="I72" s="29"/>
      <c r="J72" s="11"/>
    </row>
    <row r="73" spans="1:10">
      <c r="A73" s="11"/>
      <c r="I73" s="29"/>
      <c r="J73" s="11"/>
    </row>
    <row r="74" spans="1:10">
      <c r="A74" s="11"/>
      <c r="I74" s="29"/>
      <c r="J74" s="11"/>
    </row>
    <row r="75" spans="1:10">
      <c r="A75" s="11"/>
      <c r="I75" s="29"/>
      <c r="J75" s="11"/>
    </row>
    <row r="76" spans="1:10">
      <c r="A76" s="11"/>
      <c r="I76" s="29"/>
      <c r="J76" s="11"/>
    </row>
    <row r="77" spans="1:10">
      <c r="A77" s="11"/>
      <c r="I77" s="29"/>
      <c r="J77" s="11"/>
    </row>
    <row r="78" spans="1:10">
      <c r="A78" s="11"/>
      <c r="I78" s="29"/>
      <c r="J78" s="11"/>
    </row>
    <row r="79" spans="1:10">
      <c r="A79" s="11"/>
      <c r="I79" s="29"/>
      <c r="J79" s="11"/>
    </row>
    <row r="80" spans="1:10">
      <c r="A80" s="11"/>
      <c r="I80" s="29"/>
      <c r="J80" s="11"/>
    </row>
    <row r="81" spans="1:10">
      <c r="A81" s="11"/>
      <c r="I81" s="29"/>
      <c r="J81" s="11"/>
    </row>
    <row r="82" spans="1:10">
      <c r="A82" s="11"/>
      <c r="I82" s="29"/>
      <c r="J82" s="11"/>
    </row>
    <row r="83" spans="1:10">
      <c r="A83" s="11"/>
      <c r="I83" s="29"/>
      <c r="J83" s="11"/>
    </row>
    <row r="84" spans="1:10">
      <c r="A84" s="11"/>
      <c r="I84" s="29"/>
      <c r="J84" s="11"/>
    </row>
    <row r="85" spans="1:10">
      <c r="A85" s="11"/>
      <c r="I85" s="29"/>
      <c r="J85" s="11"/>
    </row>
    <row r="86" spans="1:10">
      <c r="A86" s="11"/>
      <c r="I86" s="29"/>
      <c r="J86" s="11"/>
    </row>
    <row r="87" spans="1:10">
      <c r="A87" s="11"/>
      <c r="I87" s="29"/>
      <c r="J87" s="11"/>
    </row>
    <row r="88" spans="1:10">
      <c r="A88" s="11"/>
      <c r="I88" s="29"/>
      <c r="J88" s="11"/>
    </row>
    <row r="89" spans="1:10">
      <c r="A89" s="11"/>
      <c r="I89" s="29"/>
      <c r="J89" s="11"/>
    </row>
    <row r="90" spans="1:10">
      <c r="A90" s="11"/>
      <c r="I90" s="29"/>
      <c r="J90" s="11"/>
    </row>
    <row r="91" spans="1:10">
      <c r="A91" s="11"/>
      <c r="I91" s="29"/>
      <c r="J91" s="11"/>
    </row>
    <row r="92" spans="1:10">
      <c r="A92" s="11"/>
      <c r="I92" s="29"/>
      <c r="J92" s="11"/>
    </row>
    <row r="93" spans="1:10">
      <c r="A93" s="11"/>
      <c r="I93" s="29"/>
      <c r="J93" s="11"/>
    </row>
    <row r="94" spans="1:10">
      <c r="A94" s="11"/>
      <c r="I94" s="29"/>
      <c r="J94" s="11"/>
    </row>
    <row r="95" spans="1:10">
      <c r="A95" s="11"/>
      <c r="I95" s="29"/>
      <c r="J95" s="11"/>
    </row>
    <row r="96" spans="1:10">
      <c r="A96" s="11"/>
      <c r="I96" s="29"/>
      <c r="J96" s="11"/>
    </row>
  </sheetData>
  <mergeCells count="12">
    <mergeCell ref="A39:H40"/>
    <mergeCell ref="A1:H1"/>
    <mergeCell ref="A2:H2"/>
    <mergeCell ref="A3:H3"/>
    <mergeCell ref="A4:H4"/>
    <mergeCell ref="A5:H5"/>
    <mergeCell ref="A7:H7"/>
    <mergeCell ref="A8:H8"/>
    <mergeCell ref="A13:H13"/>
    <mergeCell ref="A19:H19"/>
    <mergeCell ref="A28:H28"/>
    <mergeCell ref="A31:H31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JUVENILES</vt:lpstr>
      <vt:lpstr>MENORES</vt:lpstr>
      <vt:lpstr>MEN 15</vt:lpstr>
      <vt:lpstr>MEN 13</vt:lpstr>
      <vt:lpstr>ALBATROS - 09 - 10 -</vt:lpstr>
      <vt:lpstr>EAGLES - 11 - 12 - </vt:lpstr>
      <vt:lpstr>BIRDIES 13 Y POST</vt:lpstr>
      <vt:lpstr>PROM </vt:lpstr>
      <vt:lpstr>HORA MIE</vt:lpstr>
      <vt:lpstr>HORA JUE</vt:lpstr>
      <vt:lpstr>HORA VIE</vt:lpstr>
      <vt:lpstr>EEPP CON HCP</vt:lpstr>
      <vt:lpstr>EEPP SIN HCP</vt:lpstr>
      <vt:lpstr>PRINCIPIANTES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2022-02-11T21:11:05Z</cp:lastPrinted>
  <dcterms:created xsi:type="dcterms:W3CDTF">2000-04-30T13:23:02Z</dcterms:created>
  <dcterms:modified xsi:type="dcterms:W3CDTF">2022-02-11T21:19:40Z</dcterms:modified>
</cp:coreProperties>
</file>